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345" windowHeight="4650" tabRatio="671" activeTab="1"/>
  </bookViews>
  <sheets>
    <sheet name="ЮФ-41" sheetId="1" r:id="rId1"/>
    <sheet name="ЮФ-42" sheetId="2" r:id="rId2"/>
    <sheet name="ЮФ-43" sheetId="3" r:id="rId3"/>
    <sheet name="ЮФ44" sheetId="4" r:id="rId4"/>
    <sheet name="ЮФ-45" sheetId="5" r:id="rId5"/>
    <sheet name="ЮФ-46" sheetId="6" r:id="rId6"/>
    <sheet name="ПНЗ-31" sheetId="20" r:id="rId7"/>
    <sheet name="ПД-31" sheetId="19" r:id="rId8"/>
  </sheets>
  <calcPr calcId="124519"/>
</workbook>
</file>

<file path=xl/calcChain.xml><?xml version="1.0" encoding="utf-8"?>
<calcChain xmlns="http://schemas.openxmlformats.org/spreadsheetml/2006/main">
  <c r="S10" i="5"/>
  <c r="T10" s="1"/>
  <c r="S17"/>
  <c r="T17" s="1"/>
  <c r="S16"/>
  <c r="T16" s="1"/>
  <c r="S15"/>
  <c r="T15" s="1"/>
  <c r="S14"/>
  <c r="T14" s="1"/>
  <c r="S13"/>
  <c r="T13" s="1"/>
  <c r="S12"/>
  <c r="T12" s="1"/>
  <c r="S11"/>
  <c r="T11" s="1"/>
  <c r="S24" i="4"/>
  <c r="T24" s="1"/>
  <c r="S23"/>
  <c r="T23" s="1"/>
  <c r="S22"/>
  <c r="T22" s="1"/>
  <c r="AM10" i="5"/>
  <c r="S12" i="20"/>
  <c r="T12" s="1"/>
  <c r="S11"/>
  <c r="T11" s="1"/>
  <c r="S10"/>
  <c r="T10" s="1"/>
  <c r="S9"/>
  <c r="T9" s="1"/>
  <c r="S8"/>
  <c r="T8" s="1"/>
  <c r="S7"/>
  <c r="T7" s="1"/>
  <c r="S6"/>
  <c r="T6" s="1"/>
  <c r="S10" i="19"/>
  <c r="T10" s="1"/>
  <c r="S9"/>
  <c r="T9" s="1"/>
  <c r="S8"/>
  <c r="T8" s="1"/>
  <c r="S7"/>
  <c r="T7" s="1"/>
  <c r="S6"/>
  <c r="T6" s="1"/>
  <c r="BC10" i="5" l="1"/>
  <c r="BF10" s="1"/>
  <c r="AN10"/>
  <c r="AM7" i="20"/>
  <c r="BC7" s="1"/>
  <c r="BF7" s="1"/>
  <c r="BH7" s="1"/>
  <c r="AM11"/>
  <c r="BC11" s="1"/>
  <c r="BF11" s="1"/>
  <c r="AM10"/>
  <c r="AN11"/>
  <c r="AM12"/>
  <c r="AM9"/>
  <c r="AM8"/>
  <c r="AM6"/>
  <c r="BG11"/>
  <c r="BH11"/>
  <c r="AM6" i="19"/>
  <c r="AM7"/>
  <c r="AM8"/>
  <c r="AM9"/>
  <c r="AM10"/>
  <c r="BG10" i="5" l="1"/>
  <c r="BH10"/>
  <c r="BG7" i="20"/>
  <c r="AN7"/>
  <c r="BC10"/>
  <c r="BF10" s="1"/>
  <c r="AN10"/>
  <c r="BC12"/>
  <c r="BF12" s="1"/>
  <c r="AN12"/>
  <c r="BC9"/>
  <c r="BF9" s="1"/>
  <c r="AN9"/>
  <c r="BC8"/>
  <c r="BF8" s="1"/>
  <c r="AN8"/>
  <c r="BC6"/>
  <c r="BF6" s="1"/>
  <c r="AN6"/>
  <c r="AN8" i="19"/>
  <c r="BC8"/>
  <c r="BF8" s="1"/>
  <c r="AN9"/>
  <c r="BC9"/>
  <c r="BF9" s="1"/>
  <c r="AN10"/>
  <c r="BC10"/>
  <c r="BF10" s="1"/>
  <c r="AN6"/>
  <c r="BC6"/>
  <c r="BF6" s="1"/>
  <c r="AN7"/>
  <c r="BC7"/>
  <c r="BF7" s="1"/>
  <c r="BH10" i="20" l="1"/>
  <c r="BG10"/>
  <c r="BG12"/>
  <c r="BH12"/>
  <c r="BH9"/>
  <c r="BG9"/>
  <c r="BG8"/>
  <c r="BH8"/>
  <c r="BH6"/>
  <c r="BG6"/>
  <c r="BG7" i="19"/>
  <c r="BH7"/>
  <c r="BG8"/>
  <c r="BH8"/>
  <c r="BG6"/>
  <c r="BH6"/>
  <c r="BG9"/>
  <c r="BH9"/>
  <c r="BG10"/>
  <c r="BH10"/>
  <c r="S21" i="4" l="1"/>
  <c r="T21" s="1"/>
  <c r="S20"/>
  <c r="T20" s="1"/>
  <c r="S19"/>
  <c r="T19" s="1"/>
  <c r="S18"/>
  <c r="T18" s="1"/>
  <c r="S17"/>
  <c r="T17" s="1"/>
  <c r="S16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AM7" s="1"/>
  <c r="S6"/>
  <c r="AM6" s="1"/>
  <c r="S9" i="5"/>
  <c r="T9" s="1"/>
  <c r="S8"/>
  <c r="T8" s="1"/>
  <c r="S7"/>
  <c r="T7" s="1"/>
  <c r="S6"/>
  <c r="T6" s="1"/>
  <c r="S14" i="6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T7" i="4" l="1"/>
  <c r="T6"/>
  <c r="BC6"/>
  <c r="BF6" s="1"/>
  <c r="AN6"/>
  <c r="BC7"/>
  <c r="BF7" s="1"/>
  <c r="AN7"/>
  <c r="AM8"/>
  <c r="AM9"/>
  <c r="AM10"/>
  <c r="AM11"/>
  <c r="AM12"/>
  <c r="AM13"/>
  <c r="AM14"/>
  <c r="AM15"/>
  <c r="T16"/>
  <c r="AM16"/>
  <c r="AM17"/>
  <c r="AM18"/>
  <c r="AM19"/>
  <c r="AM20"/>
  <c r="AM21"/>
  <c r="AM7" i="5"/>
  <c r="AM8"/>
  <c r="AM9"/>
  <c r="AM6"/>
  <c r="AM6" i="6"/>
  <c r="AM9"/>
  <c r="AM11"/>
  <c r="AM12"/>
  <c r="AM13"/>
  <c r="AM14"/>
  <c r="AM7"/>
  <c r="AM8"/>
  <c r="AM10"/>
  <c r="S24" i="3"/>
  <c r="T24" s="1"/>
  <c r="S23"/>
  <c r="T23" s="1"/>
  <c r="S22"/>
  <c r="T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S18" i="2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S17" i="1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AN21" i="4" l="1"/>
  <c r="BC21"/>
  <c r="BF21" s="1"/>
  <c r="AN20"/>
  <c r="BC20"/>
  <c r="BF20" s="1"/>
  <c r="AN18"/>
  <c r="BC18"/>
  <c r="BF18" s="1"/>
  <c r="AN16"/>
  <c r="BC16"/>
  <c r="BF16" s="1"/>
  <c r="AN14"/>
  <c r="BC14"/>
  <c r="BF14" s="1"/>
  <c r="AN12"/>
  <c r="BC12"/>
  <c r="BF12" s="1"/>
  <c r="AN9"/>
  <c r="BC9"/>
  <c r="BF9" s="1"/>
  <c r="AN19"/>
  <c r="BC19"/>
  <c r="BF19" s="1"/>
  <c r="AN17"/>
  <c r="BC17"/>
  <c r="BF17" s="1"/>
  <c r="AN15"/>
  <c r="BC15"/>
  <c r="BF15" s="1"/>
  <c r="AN13"/>
  <c r="BC13"/>
  <c r="BF13" s="1"/>
  <c r="AN11"/>
  <c r="BC11"/>
  <c r="BF11" s="1"/>
  <c r="AN10"/>
  <c r="BC10"/>
  <c r="BF10" s="1"/>
  <c r="AN8"/>
  <c r="BC8"/>
  <c r="BF8" s="1"/>
  <c r="BH7"/>
  <c r="BG7"/>
  <c r="BG6"/>
  <c r="BH6"/>
  <c r="AN6" i="5"/>
  <c r="BC6"/>
  <c r="BF6" s="1"/>
  <c r="AN9"/>
  <c r="BC9"/>
  <c r="BF9" s="1"/>
  <c r="AN8"/>
  <c r="BC8"/>
  <c r="BF8" s="1"/>
  <c r="AN7"/>
  <c r="BC7"/>
  <c r="BF7" s="1"/>
  <c r="AN10" i="6"/>
  <c r="BC10"/>
  <c r="BF10" s="1"/>
  <c r="AN7"/>
  <c r="BC7"/>
  <c r="BF7" s="1"/>
  <c r="AN13"/>
  <c r="BC13"/>
  <c r="BF13" s="1"/>
  <c r="AN12"/>
  <c r="BC12"/>
  <c r="BF12" s="1"/>
  <c r="AN11"/>
  <c r="BC11"/>
  <c r="BF11" s="1"/>
  <c r="AN8"/>
  <c r="BC8"/>
  <c r="BF8" s="1"/>
  <c r="AN14"/>
  <c r="BC14"/>
  <c r="BF14" s="1"/>
  <c r="AN9"/>
  <c r="BC9"/>
  <c r="BF9" s="1"/>
  <c r="AN6"/>
  <c r="BC6"/>
  <c r="BF6" s="1"/>
  <c r="AM6" i="3"/>
  <c r="AM7"/>
  <c r="AM8"/>
  <c r="AM9"/>
  <c r="AM10"/>
  <c r="AM11"/>
  <c r="AM12"/>
  <c r="AM13"/>
  <c r="AM14"/>
  <c r="AM15"/>
  <c r="AM16"/>
  <c r="AM17"/>
  <c r="AM18"/>
  <c r="AM19"/>
  <c r="AM20"/>
  <c r="AM21"/>
  <c r="AM22"/>
  <c r="AM23"/>
  <c r="AM24"/>
  <c r="AM6" i="2"/>
  <c r="AM7"/>
  <c r="AM8"/>
  <c r="AM9"/>
  <c r="AM10"/>
  <c r="AM11"/>
  <c r="AM12"/>
  <c r="AM13"/>
  <c r="AM14"/>
  <c r="AM15"/>
  <c r="AM16"/>
  <c r="AM17"/>
  <c r="AM18"/>
  <c r="AM6" i="1"/>
  <c r="AM7"/>
  <c r="AM8"/>
  <c r="AM9"/>
  <c r="AM10"/>
  <c r="AM11"/>
  <c r="AM12"/>
  <c r="AM13"/>
  <c r="AM14"/>
  <c r="AM15"/>
  <c r="AM16"/>
  <c r="AM17"/>
  <c r="BH8" i="4" l="1"/>
  <c r="BG8"/>
  <c r="BH10"/>
  <c r="BG10"/>
  <c r="BH11"/>
  <c r="BG11"/>
  <c r="BH13"/>
  <c r="BG13"/>
  <c r="BH15"/>
  <c r="BG15"/>
  <c r="BH17"/>
  <c r="BG17"/>
  <c r="BH19"/>
  <c r="BG19"/>
  <c r="BH9"/>
  <c r="BG9"/>
  <c r="BH12"/>
  <c r="BG12"/>
  <c r="BH14"/>
  <c r="BG14"/>
  <c r="BH16"/>
  <c r="BG16"/>
  <c r="BH18"/>
  <c r="BG18"/>
  <c r="BH20"/>
  <c r="BG20"/>
  <c r="BH21"/>
  <c r="BG21"/>
  <c r="BH7" i="5"/>
  <c r="BG7"/>
  <c r="BH8"/>
  <c r="BG8"/>
  <c r="BH9"/>
  <c r="BG9"/>
  <c r="BH6"/>
  <c r="BG6"/>
  <c r="BH9" i="6"/>
  <c r="BG9"/>
  <c r="BH12"/>
  <c r="BG12"/>
  <c r="BH7"/>
  <c r="BG7"/>
  <c r="BH10"/>
  <c r="BG10"/>
  <c r="BH6"/>
  <c r="BG6"/>
  <c r="BH14"/>
  <c r="BG14"/>
  <c r="BH8"/>
  <c r="BG8"/>
  <c r="BH11"/>
  <c r="BG11"/>
  <c r="BH13"/>
  <c r="BG13"/>
  <c r="AN22" i="3"/>
  <c r="BC22"/>
  <c r="BF22" s="1"/>
  <c r="AN20"/>
  <c r="BC20"/>
  <c r="BF20" s="1"/>
  <c r="AN19"/>
  <c r="BC19"/>
  <c r="BF19" s="1"/>
  <c r="AN17"/>
  <c r="BC17"/>
  <c r="BF17" s="1"/>
  <c r="AN15"/>
  <c r="BC15"/>
  <c r="BF15" s="1"/>
  <c r="AN13"/>
  <c r="BC13"/>
  <c r="BF13" s="1"/>
  <c r="AN11"/>
  <c r="BC11"/>
  <c r="BF11" s="1"/>
  <c r="AN9"/>
  <c r="BC9"/>
  <c r="BF9" s="1"/>
  <c r="AN7"/>
  <c r="BC7"/>
  <c r="BF7" s="1"/>
  <c r="AN24"/>
  <c r="BC24"/>
  <c r="BF24" s="1"/>
  <c r="AN23"/>
  <c r="BC23"/>
  <c r="BF23" s="1"/>
  <c r="AN21"/>
  <c r="BC21"/>
  <c r="BF21" s="1"/>
  <c r="AN18"/>
  <c r="BC18"/>
  <c r="BF18" s="1"/>
  <c r="AN16"/>
  <c r="BC16"/>
  <c r="BF16" s="1"/>
  <c r="AN14"/>
  <c r="BC14"/>
  <c r="BF14" s="1"/>
  <c r="AN12"/>
  <c r="BC12"/>
  <c r="BF12" s="1"/>
  <c r="AN10"/>
  <c r="BC10"/>
  <c r="BF10" s="1"/>
  <c r="AN8"/>
  <c r="BC8"/>
  <c r="BF8" s="1"/>
  <c r="AN6"/>
  <c r="BC6"/>
  <c r="BF6" s="1"/>
  <c r="AN17" i="2"/>
  <c r="BC17"/>
  <c r="BF17" s="1"/>
  <c r="AN15"/>
  <c r="BC15"/>
  <c r="BF15" s="1"/>
  <c r="AN13"/>
  <c r="BC13"/>
  <c r="BF13" s="1"/>
  <c r="AN10"/>
  <c r="BC10"/>
  <c r="BF10" s="1"/>
  <c r="AN8"/>
  <c r="BC8"/>
  <c r="BF8" s="1"/>
  <c r="AN6"/>
  <c r="BC6"/>
  <c r="BF6" s="1"/>
  <c r="AN18"/>
  <c r="BC18"/>
  <c r="BF18" s="1"/>
  <c r="AN16"/>
  <c r="BC16"/>
  <c r="BF16" s="1"/>
  <c r="AN14"/>
  <c r="BC14"/>
  <c r="BF14" s="1"/>
  <c r="AN12"/>
  <c r="BC12"/>
  <c r="BF12" s="1"/>
  <c r="AN11"/>
  <c r="BC11"/>
  <c r="BF11" s="1"/>
  <c r="AN9"/>
  <c r="BC9"/>
  <c r="BF9" s="1"/>
  <c r="AN7"/>
  <c r="BC7"/>
  <c r="BF7" s="1"/>
  <c r="AN16" i="1"/>
  <c r="BC16"/>
  <c r="BF16" s="1"/>
  <c r="AN15"/>
  <c r="BC15"/>
  <c r="BF15" s="1"/>
  <c r="AN13"/>
  <c r="BC13"/>
  <c r="BF13" s="1"/>
  <c r="AN12"/>
  <c r="BC12"/>
  <c r="BF12" s="1"/>
  <c r="AN10"/>
  <c r="BC10"/>
  <c r="BF10" s="1"/>
  <c r="AN8"/>
  <c r="BC8"/>
  <c r="BF8" s="1"/>
  <c r="AN17"/>
  <c r="BC17"/>
  <c r="BF17" s="1"/>
  <c r="AN14"/>
  <c r="BC14"/>
  <c r="BF14" s="1"/>
  <c r="AN11"/>
  <c r="BC11"/>
  <c r="BF11" s="1"/>
  <c r="AN9"/>
  <c r="BC9"/>
  <c r="BF9" s="1"/>
  <c r="AN7"/>
  <c r="BC7"/>
  <c r="BF7" s="1"/>
  <c r="AN6"/>
  <c r="BC6"/>
  <c r="BF6" s="1"/>
  <c r="BH6" i="3" l="1"/>
  <c r="BG6"/>
  <c r="BH10"/>
  <c r="BG10"/>
  <c r="BH12"/>
  <c r="BG12"/>
  <c r="BH16"/>
  <c r="BG16"/>
  <c r="BH18"/>
  <c r="BG18"/>
  <c r="BH21"/>
  <c r="BG21"/>
  <c r="BH23"/>
  <c r="BG23"/>
  <c r="BH24"/>
  <c r="BG24"/>
  <c r="BH7"/>
  <c r="BG7"/>
  <c r="BH9"/>
  <c r="BG9"/>
  <c r="BH11"/>
  <c r="BG11"/>
  <c r="BH13"/>
  <c r="BG13"/>
  <c r="BH15"/>
  <c r="BG15"/>
  <c r="BH17"/>
  <c r="BG17"/>
  <c r="BH19"/>
  <c r="BG19"/>
  <c r="BH20"/>
  <c r="BG20"/>
  <c r="BH22"/>
  <c r="BG22"/>
  <c r="BH8"/>
  <c r="BG8"/>
  <c r="BH14"/>
  <c r="BG14"/>
  <c r="BH7" i="2"/>
  <c r="BG7"/>
  <c r="BH11"/>
  <c r="BG11"/>
  <c r="BH14"/>
  <c r="BG14"/>
  <c r="BH16"/>
  <c r="BG16"/>
  <c r="BH18"/>
  <c r="BG18"/>
  <c r="BH6"/>
  <c r="BG6"/>
  <c r="BH8"/>
  <c r="BG8"/>
  <c r="BH10"/>
  <c r="BG10"/>
  <c r="BH13"/>
  <c r="BG13"/>
  <c r="BH15"/>
  <c r="BG15"/>
  <c r="BH17"/>
  <c r="BG17"/>
  <c r="BH9"/>
  <c r="BG9"/>
  <c r="BH12"/>
  <c r="BG12"/>
  <c r="BH7" i="1"/>
  <c r="BG7"/>
  <c r="BH9"/>
  <c r="BG9"/>
  <c r="BH14"/>
  <c r="BG14"/>
  <c r="BH17"/>
  <c r="BG17"/>
  <c r="BH8"/>
  <c r="BG8"/>
  <c r="BH10"/>
  <c r="BG10"/>
  <c r="BH12"/>
  <c r="BG12"/>
  <c r="BH13"/>
  <c r="BG13"/>
  <c r="BH15"/>
  <c r="BG15"/>
  <c r="BH16"/>
  <c r="BG16"/>
  <c r="BH6"/>
  <c r="BG6"/>
  <c r="BH11"/>
  <c r="BG11"/>
</calcChain>
</file>

<file path=xl/sharedStrings.xml><?xml version="1.0" encoding="utf-8"?>
<sst xmlns="http://schemas.openxmlformats.org/spreadsheetml/2006/main" count="1841" uniqueCount="441">
  <si>
    <t>1. Лекция 2</t>
  </si>
  <si>
    <t>1. Доклад</t>
  </si>
  <si>
    <t xml:space="preserve"> 25ф_ВУД</t>
  </si>
  <si>
    <t>2. Лекция 4</t>
  </si>
  <si>
    <t>Идентиф</t>
  </si>
  <si>
    <t>НИПЭ, тест</t>
  </si>
  <si>
    <t>Категории</t>
  </si>
  <si>
    <t>3. Лекция 6</t>
  </si>
  <si>
    <t>ТС СД</t>
  </si>
  <si>
    <t>ТС ОРД</t>
  </si>
  <si>
    <t>ТС ЭКД</t>
  </si>
  <si>
    <t xml:space="preserve">Трасол  Э </t>
  </si>
  <si>
    <t>Дактил  Э</t>
  </si>
  <si>
    <t>к/н 7</t>
  </si>
  <si>
    <t xml:space="preserve">   Рейтинг-балл</t>
  </si>
  <si>
    <t>4. Лекция 8</t>
  </si>
  <si>
    <t xml:space="preserve">ЭХО </t>
  </si>
  <si>
    <t xml:space="preserve">Баллист  Э </t>
  </si>
  <si>
    <t xml:space="preserve">Почерк  Э </t>
  </si>
  <si>
    <t xml:space="preserve">ТКЭД </t>
  </si>
  <si>
    <t xml:space="preserve">Портрет  Э </t>
  </si>
  <si>
    <t>5. Лекция 10</t>
  </si>
  <si>
    <t>Видео</t>
  </si>
  <si>
    <t>Ориентировка</t>
  </si>
  <si>
    <t>2. Доклад</t>
  </si>
  <si>
    <t>6. Лекция 12</t>
  </si>
  <si>
    <t>КИВМИ</t>
  </si>
  <si>
    <t>Одорология</t>
  </si>
  <si>
    <t>Дакто отпеч</t>
  </si>
  <si>
    <t>Дактилокарта</t>
  </si>
  <si>
    <t>Ср_след_отп</t>
  </si>
  <si>
    <t>к/н 12</t>
  </si>
  <si>
    <t>7. Лекция 14</t>
  </si>
  <si>
    <t>Баллистика</t>
  </si>
  <si>
    <t>3. Доклад</t>
  </si>
  <si>
    <t>8. Лекция 16</t>
  </si>
  <si>
    <t>Почерк</t>
  </si>
  <si>
    <t>7. Орижие</t>
  </si>
  <si>
    <t>Итого 2</t>
  </si>
  <si>
    <t>1. Вопрос</t>
  </si>
  <si>
    <t>2. Вопрос</t>
  </si>
  <si>
    <t>Всего</t>
  </si>
  <si>
    <t>ECTS</t>
  </si>
  <si>
    <t>5 баллов</t>
  </si>
  <si>
    <t>Тесты</t>
  </si>
  <si>
    <t>ФИО</t>
  </si>
  <si>
    <t>л</t>
  </si>
  <si>
    <t>к</t>
  </si>
  <si>
    <t>с</t>
  </si>
  <si>
    <t>п</t>
  </si>
  <si>
    <t>д</t>
  </si>
  <si>
    <t>н</t>
  </si>
  <si>
    <t>необх оборона</t>
  </si>
  <si>
    <t>кража</t>
  </si>
  <si>
    <t>убийство</t>
  </si>
  <si>
    <t>грабеж</t>
  </si>
  <si>
    <t>мошен</t>
  </si>
  <si>
    <t>изнас</t>
  </si>
  <si>
    <t>разбой</t>
  </si>
  <si>
    <t>терроризм</t>
  </si>
  <si>
    <t>контра</t>
  </si>
  <si>
    <t>вымогат</t>
  </si>
  <si>
    <t>взятка</t>
  </si>
  <si>
    <t>клевета</t>
  </si>
  <si>
    <t>8.30-9.55</t>
  </si>
  <si>
    <t>10.10-11.35</t>
  </si>
  <si>
    <t>11.50-13.15</t>
  </si>
  <si>
    <t>13.45-15.10</t>
  </si>
  <si>
    <t>http://criminallaw.uf.nstu.ru/</t>
  </si>
  <si>
    <t>Криминалистика</t>
  </si>
  <si>
    <t>15.25-16.50</t>
  </si>
  <si>
    <t>17.05-18.30</t>
  </si>
  <si>
    <t>18.40-20.00</t>
  </si>
  <si>
    <t> http://dispace.edu.nstu.ru/didesk/course/show/1033</t>
  </si>
  <si>
    <t>knk3746@mail.ru</t>
  </si>
  <si>
    <t>Ученые</t>
  </si>
  <si>
    <t>Тест</t>
  </si>
  <si>
    <t>лиш свободы</t>
  </si>
  <si>
    <t>трасология</t>
  </si>
  <si>
    <t>статья</t>
  </si>
  <si>
    <t>протектор ТС</t>
  </si>
  <si>
    <t>СМЭ</t>
  </si>
  <si>
    <t>Фоторобот</t>
  </si>
  <si>
    <t>кража золота</t>
  </si>
  <si>
    <t>грабежна улице</t>
  </si>
  <si>
    <t>баллистика</t>
  </si>
  <si>
    <t>ЭЦП</t>
  </si>
  <si>
    <t>взяточн</t>
  </si>
  <si>
    <t>ср. защ ТКЭД</t>
  </si>
  <si>
    <t>кл_прав Габит</t>
  </si>
  <si>
    <t>25 фото</t>
  </si>
  <si>
    <t>3 фото</t>
  </si>
  <si>
    <t>10 пальцев</t>
  </si>
  <si>
    <t>сравнение 2 пальцев</t>
  </si>
  <si>
    <t>почерк-таблица</t>
  </si>
  <si>
    <t>фоторобот</t>
  </si>
  <si>
    <t>видео</t>
  </si>
  <si>
    <t>доклад</t>
  </si>
  <si>
    <t>экспертизы</t>
  </si>
  <si>
    <r>
      <rPr>
        <b/>
        <sz val="11"/>
        <color rgb="FFC00000"/>
        <rFont val="Calibri"/>
        <family val="2"/>
        <charset val="204"/>
        <scheme val="minor"/>
      </rPr>
      <t>Ведомость</t>
    </r>
    <r>
      <rPr>
        <sz val="11"/>
        <color theme="1"/>
        <rFont val="Calibri"/>
        <family val="2"/>
        <charset val="204"/>
        <scheme val="minor"/>
      </rPr>
      <t xml:space="preserve"> является интеллектуальной собственностью, и не является официальным документом , носит только </t>
    </r>
    <r>
      <rPr>
        <b/>
        <sz val="11"/>
        <color rgb="FFFF0000"/>
        <rFont val="Calibri"/>
        <family val="2"/>
        <charset val="204"/>
        <scheme val="minor"/>
      </rPr>
      <t>информационный характер</t>
    </r>
    <r>
      <rPr>
        <sz val="11"/>
        <color theme="1"/>
        <rFont val="Calibri"/>
        <family val="2"/>
        <charset val="204"/>
        <scheme val="minor"/>
      </rPr>
      <t xml:space="preserve">. </t>
    </r>
  </si>
  <si>
    <t xml:space="preserve">4. </t>
  </si>
  <si>
    <t>КНС 3-120, 124 17.00 понед</t>
  </si>
  <si>
    <t>9. ОП тактики 2</t>
  </si>
  <si>
    <t>10 опр</t>
  </si>
  <si>
    <t>Видео ОМП</t>
  </si>
  <si>
    <t>ВКС</t>
  </si>
  <si>
    <t>10. ОМП 4</t>
  </si>
  <si>
    <t>ОМП</t>
  </si>
  <si>
    <t>Видео овсид</t>
  </si>
  <si>
    <t>Такт освид</t>
  </si>
  <si>
    <t>11. Допрос 6</t>
  </si>
  <si>
    <t>40 пр_допроса</t>
  </si>
  <si>
    <t>Видео допрос</t>
  </si>
  <si>
    <t>Видео обыск</t>
  </si>
  <si>
    <t>Табл. Обыск</t>
  </si>
  <si>
    <t>Задерж_Закон</t>
  </si>
  <si>
    <t>12. СЭ, ППНМ 8</t>
  </si>
  <si>
    <t>6 видов СЭ</t>
  </si>
  <si>
    <t>Видео ППНМ</t>
  </si>
  <si>
    <t>Стадии ППНМ</t>
  </si>
  <si>
    <t>13. ОП методики</t>
  </si>
  <si>
    <t>Структура методики</t>
  </si>
  <si>
    <t>УПХ, КримХ</t>
  </si>
  <si>
    <t>Виды учетов</t>
  </si>
  <si>
    <t>14. МР убийства 12</t>
  </si>
  <si>
    <t>КР хар уб</t>
  </si>
  <si>
    <t>Пр рас уб</t>
  </si>
  <si>
    <t>15. МР изнас 14</t>
  </si>
  <si>
    <t>КР хар изн</t>
  </si>
  <si>
    <t>Пр рас изн</t>
  </si>
  <si>
    <t>16. МР кражи 16</t>
  </si>
  <si>
    <t>КР хар кражи</t>
  </si>
  <si>
    <t>Пр рас кражи</t>
  </si>
  <si>
    <t>17. МР ЭкД 18</t>
  </si>
  <si>
    <t>КР хар нез пр</t>
  </si>
  <si>
    <t>Пр рас нез пр</t>
  </si>
  <si>
    <t>опознание</t>
  </si>
  <si>
    <t>1.1. Крим.хар</t>
  </si>
  <si>
    <t>1.2. Орг.рассл</t>
  </si>
  <si>
    <t>2.1. Пр рас на перЭ</t>
  </si>
  <si>
    <t>2.2. Пробл на перЭ</t>
  </si>
  <si>
    <t>3.1. Пр рас на посЭ</t>
  </si>
  <si>
    <t>3.2. Пробл на посЭ</t>
  </si>
  <si>
    <t>в</t>
  </si>
  <si>
    <r>
      <t xml:space="preserve">в   </t>
    </r>
    <r>
      <rPr>
        <sz val="12"/>
        <color rgb="FFFF0000"/>
        <rFont val="Times New Roman"/>
        <family val="1"/>
        <charset val="204"/>
      </rPr>
      <t>л</t>
    </r>
  </si>
  <si>
    <t>ре</t>
  </si>
  <si>
    <t>зе</t>
  </si>
  <si>
    <t>та</t>
  </si>
  <si>
    <t>ц</t>
  </si>
  <si>
    <t>и</t>
  </si>
  <si>
    <t>я</t>
  </si>
  <si>
    <r>
      <rPr>
        <b/>
        <sz val="11"/>
        <color rgb="FFFF0000"/>
        <rFont val="Calibri"/>
        <family val="2"/>
        <charset val="204"/>
        <scheme val="minor"/>
      </rPr>
      <t>КР</t>
    </r>
    <r>
      <rPr>
        <sz val="11"/>
        <color theme="1"/>
        <rFont val="Calibri"/>
        <family val="2"/>
        <charset val="204"/>
        <scheme val="minor"/>
      </rPr>
      <t xml:space="preserve"> должна содержать 50 слайдов =</t>
    </r>
  </si>
  <si>
    <t>на каждом слайде иметь фото из своих практических заданий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</si>
  <si>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обвинить автора расценивается как нарушение норм трудового, гражданского,  административного и уголовного права</t>
    </r>
  </si>
  <si>
    <t>на слайде не более 10 строк, цвет черный на белом фоне</t>
  </si>
  <si>
    <r>
      <t xml:space="preserve">и несет за собой соответствующие  </t>
    </r>
    <r>
      <rPr>
        <b/>
        <sz val="11"/>
        <color rgb="FFFF0000"/>
        <rFont val="Calibri"/>
        <family val="2"/>
        <charset val="204"/>
        <scheme val="minor"/>
      </rPr>
      <t>санкции</t>
    </r>
    <r>
      <rPr>
        <sz val="11"/>
        <color theme="1"/>
        <rFont val="Calibri"/>
        <family val="2"/>
        <charset val="204"/>
        <scheme val="minor"/>
      </rPr>
      <t>.</t>
    </r>
  </si>
  <si>
    <t>заголовок 30, текст 20 Arial, без анимации</t>
  </si>
  <si>
    <t>колонтитул - название вопроса, номер текущего и общего кол-ва слайдов</t>
  </si>
  <si>
    <t>Вопросы к экзамену http://dispace.edu.nstu.ru/didesk/course/show/1033/1</t>
  </si>
  <si>
    <t>В соответствии с программой обучения и БРС</t>
  </si>
  <si>
    <r>
      <t xml:space="preserve">30 вопросов по </t>
    </r>
    <r>
      <rPr>
        <sz val="11"/>
        <color rgb="FFFF0000"/>
        <rFont val="Calibri"/>
        <family val="2"/>
        <charset val="204"/>
        <scheme val="minor"/>
      </rPr>
      <t>общей теории и крим. технике</t>
    </r>
  </si>
  <si>
    <t>к экзамену не допускаются студенты, имеющие</t>
  </si>
  <si>
    <r>
      <t xml:space="preserve">Необходимо решить </t>
    </r>
    <r>
      <rPr>
        <b/>
        <sz val="11"/>
        <color rgb="FFFF0000"/>
        <rFont val="Calibri"/>
        <family val="2"/>
        <charset val="204"/>
        <scheme val="minor"/>
      </rPr>
      <t>тесты</t>
    </r>
    <r>
      <rPr>
        <sz val="11"/>
        <color theme="1"/>
        <rFont val="Calibri"/>
        <family val="2"/>
        <charset val="204"/>
        <scheme val="minor"/>
      </rPr>
      <t xml:space="preserve"> на диспейсе по разделам </t>
    </r>
  </si>
  <si>
    <r>
      <t xml:space="preserve">30 вопросв по </t>
    </r>
    <r>
      <rPr>
        <sz val="11"/>
        <color rgb="FFFF0000"/>
        <rFont val="Calibri"/>
        <family val="2"/>
        <charset val="204"/>
        <scheme val="minor"/>
      </rPr>
      <t>крим. тактике</t>
    </r>
  </si>
  <si>
    <t>менее 50% отметок</t>
  </si>
  <si>
    <t>Криминалистическая тактика</t>
  </si>
  <si>
    <r>
      <t xml:space="preserve">30 вопросов по </t>
    </r>
    <r>
      <rPr>
        <sz val="11"/>
        <color rgb="FFFF0000"/>
        <rFont val="Calibri"/>
        <family val="2"/>
        <charset val="204"/>
        <scheme val="minor"/>
      </rPr>
      <t>крим. методике</t>
    </r>
  </si>
  <si>
    <t>не защитившие КР (презентацию)</t>
  </si>
  <si>
    <t>Криминалистическая методика</t>
  </si>
  <si>
    <t>1.     Степанов Илья Николаевич– 26 пропусков</t>
  </si>
  <si>
    <t>Афонина</t>
  </si>
  <si>
    <t>Мукулэй</t>
  </si>
  <si>
    <t>Михайлов</t>
  </si>
  <si>
    <t>Савастеев</t>
  </si>
  <si>
    <t>Сотникова</t>
  </si>
  <si>
    <t>Михайлова Даша</t>
  </si>
  <si>
    <t>Симоненко С.</t>
  </si>
  <si>
    <t>Рымарева Вика</t>
  </si>
  <si>
    <t>Кокоулина Я.</t>
  </si>
  <si>
    <t>Низовцев</t>
  </si>
  <si>
    <t>Азаренко Дмитрий</t>
  </si>
  <si>
    <t>Макарьева</t>
  </si>
  <si>
    <t xml:space="preserve">   Группа ЮФ-41</t>
  </si>
  <si>
    <t xml:space="preserve">   Группа ЮФ-42</t>
  </si>
  <si>
    <t xml:space="preserve">   Группа ЮФ-43</t>
  </si>
  <si>
    <t xml:space="preserve">   Группа ЮФ-44</t>
  </si>
  <si>
    <t xml:space="preserve">   Группа ЮФ-45</t>
  </si>
  <si>
    <t xml:space="preserve">   Группа ЮФ-46</t>
  </si>
  <si>
    <t xml:space="preserve">   Группа ПНЗ-31</t>
  </si>
  <si>
    <t xml:space="preserve">   Группа ПД-31</t>
  </si>
  <si>
    <t>17.05-18.30 вт. III-124</t>
  </si>
  <si>
    <t>15.25-16.50 вт. V-5</t>
  </si>
  <si>
    <t>13.45-15.10 пон. III-124</t>
  </si>
  <si>
    <t>пон. III-124</t>
  </si>
  <si>
    <t>11.50-13.15 ср. III-124</t>
  </si>
  <si>
    <t>13.45-15.10 ср. III-124</t>
  </si>
  <si>
    <t>ср. III-124</t>
  </si>
  <si>
    <t>Астамиров Абдурахман Рамзанович</t>
  </si>
  <si>
    <t>Беккер Анастасия Витальевна</t>
  </si>
  <si>
    <t>Быховец Владимир Васильевич</t>
  </si>
  <si>
    <t>Ванина Ирина Сергеевна</t>
  </si>
  <si>
    <t>Доценко Наталья Юрьевна</t>
  </si>
  <si>
    <t>Задорожная Маргарита Дмитриевна</t>
  </si>
  <si>
    <t>Коршиков Владимир Александрович</t>
  </si>
  <si>
    <t>Крахмалёва Кристина Ивановна</t>
  </si>
  <si>
    <t>Мирошниченко Илона Сергеевна</t>
  </si>
  <si>
    <t>Михина Татьяна Александровна</t>
  </si>
  <si>
    <t>Старикова Марина Романовна</t>
  </si>
  <si>
    <t>Галатина Валер Эд</t>
  </si>
  <si>
    <t>Дерешева Яна Сер</t>
  </si>
  <si>
    <t>Звягинцев Кирилл</t>
  </si>
  <si>
    <t>Ковязина Алёна Иг</t>
  </si>
  <si>
    <t>Наумова Алла Пав</t>
  </si>
  <si>
    <t>Телоян Лиана Ар</t>
  </si>
  <si>
    <t>Ягорлицкий Влад</t>
  </si>
  <si>
    <t>Чернышева Любов</t>
  </si>
  <si>
    <t>к зачету</t>
  </si>
  <si>
    <t>Абрамов Андрей Владимирович</t>
  </si>
  <si>
    <t>Балакина Ксения Владиславовна</t>
  </si>
  <si>
    <t>Воронкова Олеся Александровна</t>
  </si>
  <si>
    <t>Гафурова Татьяна Эдуардовна</t>
  </si>
  <si>
    <t>Гикст Анастасия Сергеевна</t>
  </si>
  <si>
    <t>Гречишникова Валентина Александровна</t>
  </si>
  <si>
    <t>Грицевич Сергей Валерьевич</t>
  </si>
  <si>
    <t>Жигалина Валерия Евгеньевна</t>
  </si>
  <si>
    <t>Забиранова Юлия Александровна</t>
  </si>
  <si>
    <t>Казанцева Анастасия Владимировна</t>
  </si>
  <si>
    <t>Князькова Александра Анатольевна</t>
  </si>
  <si>
    <t>Коваленко Анна Валерьевна</t>
  </si>
  <si>
    <t>Лебедева Екатерина Андреевна</t>
  </si>
  <si>
    <t>Лехно Анна Олеговна</t>
  </si>
  <si>
    <t>Никулин Дмитрий Александрович</t>
  </si>
  <si>
    <t>Пырлог Кристиан</t>
  </si>
  <si>
    <t>Семенкова Кристина Олеговна</t>
  </si>
  <si>
    <t>Степовая Виктория Анатольевна</t>
  </si>
  <si>
    <t>Чаунина Елена Андреевна</t>
  </si>
  <si>
    <t>Авагян Артур Мартикович</t>
  </si>
  <si>
    <t>Жолобова Дарья Юрьевна</t>
  </si>
  <si>
    <t>Ильин Никита Владиславович</t>
  </si>
  <si>
    <t>Косенко Светлана Витальевна</t>
  </si>
  <si>
    <t>Новиков Александр Сергеевич</t>
  </si>
  <si>
    <t>Романенко Александр Олегович</t>
  </si>
  <si>
    <t>Рюмшина Тамара Евгеньевна</t>
  </si>
  <si>
    <t>Салпогоров Расул Азретович</t>
  </si>
  <si>
    <t>Суранов Михаил Сергеевич</t>
  </si>
  <si>
    <t>Фатеева Яна Александровна</t>
  </si>
  <si>
    <t>Шадапова Александра Тумэновна</t>
  </si>
  <si>
    <t>Белогур Даниил Александрович</t>
  </si>
  <si>
    <t>Дурасова Яна Александровна</t>
  </si>
  <si>
    <t>Калинин Никита Андреевич</t>
  </si>
  <si>
    <t>Капотов Дмитрий Павлович</t>
  </si>
  <si>
    <t>Ларионов Дмитрий Борисович</t>
  </si>
  <si>
    <t>Маенкова Арина Дмитриевна</t>
  </si>
  <si>
    <t>Роженцева Ирина Валерьевна</t>
  </si>
  <si>
    <t>Сидорук Дмитрий Сергеевич</t>
  </si>
  <si>
    <t>Ткаченко Александр Олегович</t>
  </si>
  <si>
    <t>Алексеева Татьяна Алексеевна</t>
  </si>
  <si>
    <t>Дроздова Елена Константиновна</t>
  </si>
  <si>
    <t>Елисеева Кристина Андреевна</t>
  </si>
  <si>
    <t>Киселев Егор Александрович</t>
  </si>
  <si>
    <t>Кокова Эльвира Павловна</t>
  </si>
  <si>
    <t>Костюченко Екатерина Павловна</t>
  </si>
  <si>
    <t>Максимова Евгения Вячеславовна</t>
  </si>
  <si>
    <t>Палецкий Никита Юрьевич</t>
  </si>
  <si>
    <t>Повар Карина Анатольевна</t>
  </si>
  <si>
    <t>Сатырева Алина Вадимовна</t>
  </si>
  <si>
    <t>Тарбаева Сарюна Бато-Мунхэевна</t>
  </si>
  <si>
    <t>Шишкарева Валерия Викторовна</t>
  </si>
  <si>
    <t>Адаричева Алена Владимировна</t>
  </si>
  <si>
    <t>Балыкина Вероника Владимировна</t>
  </si>
  <si>
    <t>Валькова Анастасия Евгеньевна</t>
  </si>
  <si>
    <t>Волгин Андрей Александрович</t>
  </si>
  <si>
    <t>Казанцева Кристина Алексеевна</t>
  </si>
  <si>
    <t>Лазаренко Ольга Сергеевна</t>
  </si>
  <si>
    <t>Монгуш Анджела Андрисовна</t>
  </si>
  <si>
    <t>Петрова Марина Александровна</t>
  </si>
  <si>
    <t>Полякова Дарья Геннадьевна</t>
  </si>
  <si>
    <t>Соколова Александра Павловна</t>
  </si>
  <si>
    <t>Тропина Валерия Евгеньевна</t>
  </si>
  <si>
    <t>Харченко Ксения Олеговна</t>
  </si>
  <si>
    <t>Шуговитова Наталья Андреевна</t>
  </si>
  <si>
    <t>МР кражи</t>
  </si>
  <si>
    <t>побои</t>
  </si>
  <si>
    <t>мошенничество</t>
  </si>
  <si>
    <t>легализация</t>
  </si>
  <si>
    <t>подмена ребенка</t>
  </si>
  <si>
    <t>убийство н\р</t>
  </si>
  <si>
    <t>изнасил</t>
  </si>
  <si>
    <t>подделка док</t>
  </si>
  <si>
    <t>НОН</t>
  </si>
  <si>
    <t>в сфере компьют</t>
  </si>
  <si>
    <t>угон</t>
  </si>
  <si>
    <t>довед да самоуб</t>
  </si>
  <si>
    <t>вредонос ПК</t>
  </si>
  <si>
    <t>тер акт</t>
  </si>
  <si>
    <t>захват залож</t>
  </si>
  <si>
    <t>тяжкий вред</t>
  </si>
  <si>
    <t>мош плат карт</t>
  </si>
  <si>
    <t>МР вандализма</t>
  </si>
  <si>
    <t>тяжк вред</t>
  </si>
  <si>
    <t>КП</t>
  </si>
  <si>
    <t>ГосП</t>
  </si>
  <si>
    <t>убийство ребенка</t>
  </si>
  <si>
    <t>похищение</t>
  </si>
  <si>
    <t>секс хар</t>
  </si>
  <si>
    <t>экстримизм</t>
  </si>
  <si>
    <t>УгП</t>
  </si>
  <si>
    <t>ГрП</t>
  </si>
  <si>
    <t>уббийство</t>
  </si>
  <si>
    <t>уб н\л</t>
  </si>
  <si>
    <t>уб мат реб</t>
  </si>
  <si>
    <t>довед до самоуб</t>
  </si>
  <si>
    <t>неоказ помощи</t>
  </si>
  <si>
    <t>заражение вен бол</t>
  </si>
  <si>
    <t>НОН спайс</t>
  </si>
  <si>
    <t>НОН героин</t>
  </si>
  <si>
    <t>Капотов</t>
  </si>
  <si>
    <t>конкурс</t>
  </si>
  <si>
    <t>Маенкова</t>
  </si>
  <si>
    <t>2. Почерк</t>
  </si>
  <si>
    <t>3. Ученые</t>
  </si>
  <si>
    <t>4. Гильза</t>
  </si>
  <si>
    <t>http://dispace.edu.nstu.ru/didesk/course/show/1033/1</t>
  </si>
  <si>
    <t>статья НГТУ</t>
  </si>
  <si>
    <t>Плакат</t>
  </si>
  <si>
    <t>УчСиб</t>
  </si>
  <si>
    <t>Фильм ТГУ</t>
  </si>
  <si>
    <t>Фильм Омск</t>
  </si>
  <si>
    <t>статья ФЛА</t>
  </si>
  <si>
    <t>статья НГАУ</t>
  </si>
  <si>
    <t>статья Улан-удэ</t>
  </si>
  <si>
    <t>статья Омск</t>
  </si>
  <si>
    <t>Мирошниченко</t>
  </si>
  <si>
    <t>Ковязина</t>
  </si>
  <si>
    <t>Крахмалева</t>
  </si>
  <si>
    <t>Наумова</t>
  </si>
  <si>
    <t>Телоян</t>
  </si>
  <si>
    <t>Старикова</t>
  </si>
  <si>
    <t>Чернышова</t>
  </si>
  <si>
    <t>Дроздова</t>
  </si>
  <si>
    <t>Сатырева</t>
  </si>
  <si>
    <t>Максимова</t>
  </si>
  <si>
    <t>Елисеева</t>
  </si>
  <si>
    <t>см.</t>
  </si>
  <si>
    <t>Кирилина</t>
  </si>
  <si>
    <t>Костюченко</t>
  </si>
  <si>
    <t>задания</t>
  </si>
  <si>
    <t>1. Дактилос</t>
  </si>
  <si>
    <t>Виды экспертиз (Пост+Закл+2 фото)</t>
  </si>
  <si>
    <t>1. Дактил. Э</t>
  </si>
  <si>
    <t>2. Трас. Э</t>
  </si>
  <si>
    <t>3. ТКЭД</t>
  </si>
  <si>
    <t>4. Почерк. Э</t>
  </si>
  <si>
    <t>5. Портрет. Э</t>
  </si>
  <si>
    <t>6. ЭХО</t>
  </si>
  <si>
    <t>7. Балист.Э</t>
  </si>
  <si>
    <t>Князькова</t>
  </si>
  <si>
    <t>Балакина</t>
  </si>
  <si>
    <t>Семенкова</t>
  </si>
  <si>
    <t>Забиранова</t>
  </si>
  <si>
    <t>Коваленко</t>
  </si>
  <si>
    <t>Степовая</t>
  </si>
  <si>
    <t>Пособие</t>
  </si>
  <si>
    <t>Воронкова</t>
  </si>
  <si>
    <t>Жигалина</t>
  </si>
  <si>
    <t>Чаунина</t>
  </si>
  <si>
    <t>Гикст</t>
  </si>
  <si>
    <t>Абрамов</t>
  </si>
  <si>
    <t>Команда в ОМСК</t>
  </si>
  <si>
    <t>1. Гречишникова</t>
  </si>
  <si>
    <t>2. Чаунина</t>
  </si>
  <si>
    <t>3. Копейкина</t>
  </si>
  <si>
    <t>4. Колесникова</t>
  </si>
  <si>
    <t>5. Котрохова</t>
  </si>
  <si>
    <t>1. Калинин</t>
  </si>
  <si>
    <t>2. Семенкова</t>
  </si>
  <si>
    <t>Команда в ТОМСК</t>
  </si>
  <si>
    <t>Кокова</t>
  </si>
  <si>
    <t>Казанцева</t>
  </si>
  <si>
    <t>Харченко</t>
  </si>
  <si>
    <t>Полякова</t>
  </si>
  <si>
    <t>Авагян</t>
  </si>
  <si>
    <t>Шадапова</t>
  </si>
  <si>
    <t>Гречишникова</t>
  </si>
  <si>
    <t>Лебедева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</si>
  <si>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обвинить автора расценивается как нарушение норм трудового, гражданского,  административного и уголовного права и несет за собой соответствующие </t>
    </r>
    <r>
      <rPr>
        <b/>
        <sz val="11"/>
        <color rgb="FFFF0000"/>
        <rFont val="Calibri"/>
        <family val="2"/>
        <charset val="204"/>
        <scheme val="minor"/>
      </rPr>
      <t>санкции</t>
    </r>
  </si>
  <si>
    <r>
      <rPr>
        <b/>
        <sz val="11"/>
        <color rgb="FFC00000"/>
        <rFont val="Calibri"/>
        <family val="2"/>
        <charset val="204"/>
        <scheme val="minor"/>
      </rPr>
      <t>Ведомость</t>
    </r>
    <r>
      <rPr>
        <sz val="11"/>
        <color theme="1"/>
        <rFont val="Calibri"/>
        <family val="2"/>
        <charset val="204"/>
        <scheme val="minor"/>
      </rPr>
      <t xml:space="preserve"> является интеллектуальной собственностью, и не является официальным документом , носит только </t>
    </r>
    <r>
      <rPr>
        <b/>
        <sz val="11"/>
        <color rgb="FFFF0000"/>
        <rFont val="Calibri"/>
        <family val="2"/>
        <charset val="204"/>
        <scheme val="minor"/>
      </rPr>
      <t>информационный характер</t>
    </r>
  </si>
  <si>
    <t>статья добро</t>
  </si>
  <si>
    <t>СибУПК</t>
  </si>
  <si>
    <t>Михайлова</t>
  </si>
  <si>
    <t>Перемикина</t>
  </si>
  <si>
    <t>Луценко</t>
  </si>
  <si>
    <t>Киргизия</t>
  </si>
  <si>
    <t>Казахстан</t>
  </si>
  <si>
    <t>Воронкова-о</t>
  </si>
  <si>
    <t>Абрамов-о</t>
  </si>
  <si>
    <t>статья линг-ка</t>
  </si>
  <si>
    <t>Утин-о</t>
  </si>
  <si>
    <t>Телятников-о</t>
  </si>
  <si>
    <t>Куксова-о</t>
  </si>
  <si>
    <t>Жигалина-о</t>
  </si>
  <si>
    <t>3.</t>
  </si>
  <si>
    <t>лучшее СД</t>
  </si>
  <si>
    <t>лучшее видео</t>
  </si>
  <si>
    <t>Фоноск_ВЗ</t>
  </si>
  <si>
    <t>Федоскина Валерия</t>
  </si>
  <si>
    <t>К</t>
  </si>
  <si>
    <t>Видео опознание</t>
  </si>
  <si>
    <t>Фрагмент</t>
  </si>
  <si>
    <t>фрагмент</t>
  </si>
  <si>
    <t>Горбунова Юля - ЮФ-55</t>
  </si>
  <si>
    <t>песня</t>
  </si>
  <si>
    <t>Пойто - почерк</t>
  </si>
  <si>
    <t>Зименков-ррt-4</t>
  </si>
  <si>
    <t>Чубарова-ppt-3</t>
  </si>
  <si>
    <t>Виды узоров</t>
  </si>
  <si>
    <t>Гайдук</t>
  </si>
  <si>
    <t>виды узоров</t>
  </si>
  <si>
    <t>2. Виды узоров</t>
  </si>
  <si>
    <t>Салюырова - трасология</t>
  </si>
  <si>
    <t>Маенкова - ученые</t>
  </si>
  <si>
    <t>Федоскина - баллистика</t>
  </si>
  <si>
    <t>Елисеева -ученые</t>
  </si>
  <si>
    <t>ФИО ученых</t>
  </si>
  <si>
    <t>Усл_док-в</t>
  </si>
  <si>
    <t>относимость</t>
  </si>
  <si>
    <t>допустимость</t>
  </si>
  <si>
    <t>достоверность</t>
  </si>
  <si>
    <t>достаточность</t>
  </si>
  <si>
    <t>практичность</t>
  </si>
  <si>
    <t>проверяемость</t>
  </si>
  <si>
    <t>9. Док-ты</t>
  </si>
  <si>
    <t>Алексеева</t>
  </si>
  <si>
    <t>Тропина</t>
  </si>
  <si>
    <t>Шуговитова</t>
  </si>
  <si>
    <t>Астамиров</t>
  </si>
  <si>
    <t>Фатеева</t>
  </si>
  <si>
    <t>Калинин</t>
  </si>
  <si>
    <t>Час.Пр.Дак</t>
  </si>
  <si>
    <t>Фототаблица</t>
  </si>
  <si>
    <t>бандитизм</t>
  </si>
</sst>
</file>

<file path=xl/styles.xml><?xml version="1.0" encoding="utf-8"?>
<styleSheet xmlns="http://schemas.openxmlformats.org/spreadsheetml/2006/main">
  <fonts count="6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Forte"/>
      <family val="4"/>
    </font>
    <font>
      <sz val="10"/>
      <color rgb="FFFF0000"/>
      <name val="Forte"/>
      <family val="4"/>
    </font>
    <font>
      <sz val="10.5"/>
      <color theme="1"/>
      <name val="Times New Roman"/>
      <family val="1"/>
      <charset val="204"/>
    </font>
    <font>
      <sz val="10.5"/>
      <color rgb="FFFF0000"/>
      <name val="Segoe UI"/>
      <family val="2"/>
      <charset val="204"/>
    </font>
    <font>
      <sz val="10.5"/>
      <color rgb="FF333333"/>
      <name val="Segoe UI"/>
      <family val="2"/>
      <charset val="204"/>
    </font>
    <font>
      <b/>
      <sz val="10"/>
      <color rgb="FFC00000"/>
      <name val="Times New Roman"/>
      <family val="1"/>
      <charset val="204"/>
    </font>
    <font>
      <sz val="10.5"/>
      <name val="Segoe UI"/>
      <family val="2"/>
      <charset val="204"/>
    </font>
    <font>
      <b/>
      <sz val="14"/>
      <color rgb="FFC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9"/>
      <color rgb="FF333333"/>
      <name val="Segoe UI"/>
      <family val="2"/>
      <charset val="204"/>
    </font>
    <font>
      <sz val="11"/>
      <color rgb="FF333333"/>
      <name val="Segoe UI"/>
      <family val="2"/>
      <charset val="204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.3"/>
      <color rgb="FF000000"/>
      <name val="Segoe UI"/>
      <family val="2"/>
      <charset val="204"/>
    </font>
    <font>
      <b/>
      <sz val="14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1"/>
      <color rgb="FFFF0000"/>
      <name val="Segoe UI"/>
      <family val="2"/>
      <charset val="204"/>
    </font>
    <font>
      <b/>
      <sz val="14"/>
      <name val="Calibri"/>
      <family val="2"/>
      <charset val="204"/>
      <scheme val="minor"/>
    </font>
    <font>
      <sz val="9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0"/>
      <color rgb="FF00B0F0"/>
      <name val="Times New Roman"/>
      <family val="1"/>
      <charset val="204"/>
    </font>
    <font>
      <b/>
      <sz val="9"/>
      <color indexed="17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Segoe UI"/>
      <family val="2"/>
      <charset val="204"/>
    </font>
    <font>
      <sz val="11"/>
      <color rgb="FF00B05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451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 textRotation="90" shrinkToFit="1"/>
    </xf>
    <xf numFmtId="0" fontId="3" fillId="0" borderId="3" xfId="0" applyFont="1" applyBorder="1" applyAlignment="1">
      <alignment horizontal="center" textRotation="90" shrinkToFit="1"/>
    </xf>
    <xf numFmtId="0" fontId="5" fillId="0" borderId="4" xfId="0" applyFont="1" applyBorder="1" applyAlignment="1">
      <alignment horizontal="center" textRotation="90" shrinkToFit="1"/>
    </xf>
    <xf numFmtId="49" fontId="6" fillId="0" borderId="5" xfId="0" applyNumberFormat="1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 shrinkToFit="1"/>
    </xf>
    <xf numFmtId="0" fontId="7" fillId="0" borderId="3" xfId="0" applyFont="1" applyBorder="1" applyAlignment="1">
      <alignment horizontal="center" textRotation="90"/>
    </xf>
    <xf numFmtId="0" fontId="8" fillId="0" borderId="4" xfId="0" applyFont="1" applyBorder="1" applyAlignment="1">
      <alignment horizontal="center" textRotation="90"/>
    </xf>
    <xf numFmtId="0" fontId="7" fillId="0" borderId="4" xfId="0" applyFont="1" applyBorder="1" applyAlignment="1">
      <alignment horizontal="center" textRotation="90"/>
    </xf>
    <xf numFmtId="0" fontId="9" fillId="0" borderId="1" xfId="0" applyFont="1" applyBorder="1" applyAlignment="1" applyProtection="1">
      <alignment horizontal="center" vertical="center" textRotation="90" shrinkToFit="1"/>
      <protection locked="0"/>
    </xf>
    <xf numFmtId="0" fontId="10" fillId="0" borderId="4" xfId="0" applyFont="1" applyBorder="1" applyAlignment="1">
      <alignment horizontal="center" textRotation="90"/>
    </xf>
    <xf numFmtId="0" fontId="11" fillId="0" borderId="4" xfId="0" applyFont="1" applyBorder="1" applyAlignment="1">
      <alignment horizontal="center" textRotation="90"/>
    </xf>
    <xf numFmtId="0" fontId="12" fillId="0" borderId="3" xfId="0" applyFont="1" applyBorder="1" applyAlignment="1">
      <alignment horizontal="center" textRotation="90"/>
    </xf>
    <xf numFmtId="0" fontId="13" fillId="0" borderId="4" xfId="0" applyFont="1" applyBorder="1" applyAlignment="1">
      <alignment horizontal="center" textRotation="90"/>
    </xf>
    <xf numFmtId="0" fontId="14" fillId="0" borderId="4" xfId="0" applyFont="1" applyBorder="1" applyAlignment="1" applyProtection="1">
      <alignment horizontal="center" textRotation="90" shrinkToFit="1"/>
      <protection locked="0"/>
    </xf>
    <xf numFmtId="1" fontId="9" fillId="0" borderId="2" xfId="0" applyNumberFormat="1" applyFont="1" applyBorder="1" applyAlignment="1" applyProtection="1">
      <alignment horizontal="center" vertical="center" textRotation="90" shrinkToFit="1"/>
      <protection locked="0"/>
    </xf>
    <xf numFmtId="0" fontId="4" fillId="0" borderId="8" xfId="0" applyFont="1" applyBorder="1" applyAlignment="1">
      <alignment horizontal="center" textRotation="90" shrinkToFit="1"/>
    </xf>
    <xf numFmtId="0" fontId="15" fillId="0" borderId="3" xfId="0" applyFont="1" applyBorder="1" applyAlignment="1">
      <alignment horizontal="center" textRotation="90" shrinkToFit="1"/>
    </xf>
    <xf numFmtId="0" fontId="11" fillId="0" borderId="3" xfId="0" applyFont="1" applyBorder="1" applyAlignment="1">
      <alignment horizontal="center" textRotation="90"/>
    </xf>
    <xf numFmtId="0" fontId="16" fillId="0" borderId="9" xfId="0" applyFont="1" applyBorder="1" applyAlignment="1" applyProtection="1">
      <alignment textRotation="90"/>
      <protection locked="0"/>
    </xf>
    <xf numFmtId="0" fontId="17" fillId="0" borderId="1" xfId="0" applyFont="1" applyBorder="1" applyAlignment="1" applyProtection="1">
      <alignment textRotation="90"/>
      <protection locked="0"/>
    </xf>
    <xf numFmtId="0" fontId="17" fillId="0" borderId="3" xfId="0" applyFont="1" applyBorder="1" applyAlignment="1" applyProtection="1">
      <alignment textRotation="90"/>
      <protection locked="0"/>
    </xf>
    <xf numFmtId="0" fontId="18" fillId="0" borderId="1" xfId="0" applyFont="1" applyBorder="1" applyAlignment="1" applyProtection="1">
      <alignment textRotation="90"/>
      <protection locked="0"/>
    </xf>
    <xf numFmtId="0" fontId="5" fillId="0" borderId="3" xfId="0" applyFont="1" applyBorder="1" applyAlignment="1" applyProtection="1">
      <alignment textRotation="90"/>
      <protection locked="0"/>
    </xf>
    <xf numFmtId="0" fontId="5" fillId="0" borderId="5" xfId="0" applyFont="1" applyBorder="1" applyAlignment="1" applyProtection="1">
      <alignment textRotation="90"/>
      <protection locked="0"/>
    </xf>
    <xf numFmtId="0" fontId="5" fillId="0" borderId="10" xfId="0" applyFont="1" applyBorder="1" applyAlignment="1" applyProtection="1">
      <protection locked="0"/>
    </xf>
    <xf numFmtId="0" fontId="0" fillId="0" borderId="11" xfId="0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19" fillId="0" borderId="14" xfId="0" applyFont="1" applyBorder="1" applyAlignment="1">
      <alignment vertical="top" wrapText="1"/>
    </xf>
    <xf numFmtId="0" fontId="20" fillId="0" borderId="15" xfId="0" applyFont="1" applyBorder="1" applyAlignment="1">
      <alignment horizontal="center" vertical="top" wrapText="1"/>
    </xf>
    <xf numFmtId="0" fontId="21" fillId="0" borderId="16" xfId="0" applyFont="1" applyBorder="1" applyAlignment="1" applyProtection="1">
      <alignment horizontal="left" shrinkToFit="1"/>
      <protection locked="0"/>
    </xf>
    <xf numFmtId="0" fontId="22" fillId="0" borderId="17" xfId="0" applyFont="1" applyBorder="1" applyAlignment="1" applyProtection="1">
      <alignment horizontal="left" shrinkToFit="1"/>
      <protection locked="0"/>
    </xf>
    <xf numFmtId="0" fontId="22" fillId="0" borderId="18" xfId="0" applyFont="1" applyBorder="1" applyAlignment="1" applyProtection="1">
      <alignment horizontal="left" shrinkToFit="1"/>
      <protection locked="0"/>
    </xf>
    <xf numFmtId="0" fontId="21" fillId="0" borderId="16" xfId="0" applyFont="1" applyBorder="1" applyAlignment="1" applyProtection="1">
      <alignment shrinkToFit="1"/>
      <protection locked="0"/>
    </xf>
    <xf numFmtId="0" fontId="23" fillId="0" borderId="17" xfId="0" applyFont="1" applyBorder="1" applyAlignment="1" applyProtection="1">
      <alignment shrinkToFit="1"/>
      <protection locked="0"/>
    </xf>
    <xf numFmtId="0" fontId="22" fillId="0" borderId="19" xfId="0" applyFont="1" applyFill="1" applyBorder="1" applyAlignment="1" applyProtection="1">
      <alignment horizontal="left" shrinkToFit="1"/>
      <protection locked="0"/>
    </xf>
    <xf numFmtId="0" fontId="21" fillId="0" borderId="14" xfId="0" applyFont="1" applyBorder="1" applyAlignment="1" applyProtection="1">
      <alignment horizontal="left" shrinkToFit="1"/>
      <protection locked="0"/>
    </xf>
    <xf numFmtId="0" fontId="22" fillId="0" borderId="20" xfId="0" applyFont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horizontal="left" shrinkToFit="1"/>
      <protection locked="0"/>
    </xf>
    <xf numFmtId="0" fontId="22" fillId="0" borderId="15" xfId="0" applyFont="1" applyFill="1" applyBorder="1" applyAlignment="1" applyProtection="1">
      <alignment horizontal="left" shrinkToFit="1"/>
      <protection locked="0"/>
    </xf>
    <xf numFmtId="0" fontId="22" fillId="0" borderId="22" xfId="0" applyFont="1" applyBorder="1" applyAlignment="1" applyProtection="1">
      <alignment horizontal="left" shrinkToFit="1"/>
      <protection locked="0"/>
    </xf>
    <xf numFmtId="0" fontId="22" fillId="0" borderId="21" xfId="0" applyFont="1" applyFill="1" applyBorder="1" applyAlignment="1" applyProtection="1">
      <alignment horizontal="left" shrinkToFit="1"/>
      <protection locked="0"/>
    </xf>
    <xf numFmtId="0" fontId="23" fillId="0" borderId="21" xfId="0" applyFont="1" applyBorder="1" applyAlignment="1" applyProtection="1">
      <alignment shrinkToFit="1"/>
      <protection locked="0"/>
    </xf>
    <xf numFmtId="0" fontId="21" fillId="0" borderId="23" xfId="0" applyFont="1" applyFill="1" applyBorder="1" applyAlignment="1" applyProtection="1">
      <alignment horizontal="left" shrinkToFit="1"/>
      <protection locked="0"/>
    </xf>
    <xf numFmtId="1" fontId="24" fillId="0" borderId="20" xfId="0" applyNumberFormat="1" applyFont="1" applyBorder="1" applyAlignment="1" applyProtection="1">
      <alignment horizontal="centerContinuous" shrinkToFit="1"/>
      <protection locked="0"/>
    </xf>
    <xf numFmtId="0" fontId="21" fillId="0" borderId="0" xfId="0" applyFont="1" applyFill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shrinkToFit="1"/>
      <protection locked="0"/>
    </xf>
    <xf numFmtId="0" fontId="22" fillId="0" borderId="15" xfId="0" applyFont="1" applyBorder="1" applyAlignment="1" applyProtection="1">
      <alignment horizontal="left" shrinkToFit="1"/>
      <protection locked="0"/>
    </xf>
    <xf numFmtId="0" fontId="21" fillId="0" borderId="24" xfId="0" applyFont="1" applyBorder="1" applyAlignment="1" applyProtection="1">
      <alignment horizontal="left" shrinkToFit="1"/>
      <protection locked="0"/>
    </xf>
    <xf numFmtId="0" fontId="23" fillId="0" borderId="20" xfId="0" applyFont="1" applyBorder="1" applyAlignment="1" applyProtection="1">
      <alignment shrinkToFit="1"/>
      <protection locked="0"/>
    </xf>
    <xf numFmtId="1" fontId="22" fillId="0" borderId="20" xfId="0" applyNumberFormat="1" applyFont="1" applyBorder="1" applyAlignment="1" applyProtection="1">
      <alignment shrinkToFit="1"/>
      <protection locked="0"/>
    </xf>
    <xf numFmtId="1" fontId="22" fillId="0" borderId="22" xfId="0" applyNumberFormat="1" applyFont="1" applyBorder="1" applyAlignment="1" applyProtection="1">
      <alignment horizontal="left" shrinkToFit="1"/>
      <protection locked="0"/>
    </xf>
    <xf numFmtId="1" fontId="21" fillId="0" borderId="24" xfId="0" applyNumberFormat="1" applyFont="1" applyBorder="1" applyAlignment="1" applyProtection="1">
      <alignment horizontal="centerContinuous" shrinkToFit="1"/>
      <protection locked="0"/>
    </xf>
    <xf numFmtId="1" fontId="22" fillId="0" borderId="20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horizontal="centerContinuous" shrinkToFit="1"/>
      <protection locked="0"/>
    </xf>
    <xf numFmtId="1" fontId="21" fillId="0" borderId="14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shrinkToFit="1"/>
      <protection locked="0"/>
    </xf>
    <xf numFmtId="1" fontId="25" fillId="0" borderId="14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horizontal="centerContinuous" shrinkToFit="1"/>
      <protection locked="0"/>
    </xf>
    <xf numFmtId="1" fontId="25" fillId="0" borderId="20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shrinkToFit="1"/>
      <protection locked="0"/>
    </xf>
    <xf numFmtId="1" fontId="25" fillId="0" borderId="15" xfId="0" applyNumberFormat="1" applyFont="1" applyBorder="1" applyAlignment="1" applyProtection="1">
      <alignment horizontal="centerContinuous" shrinkToFit="1"/>
      <protection locked="0"/>
    </xf>
    <xf numFmtId="0" fontId="0" fillId="0" borderId="2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0" xfId="0" applyBorder="1"/>
    <xf numFmtId="0" fontId="0" fillId="0" borderId="29" xfId="0" applyBorder="1"/>
    <xf numFmtId="0" fontId="3" fillId="0" borderId="14" xfId="0" applyFont="1" applyBorder="1" applyAlignment="1">
      <alignment vertical="top" wrapText="1"/>
    </xf>
    <xf numFmtId="0" fontId="27" fillId="0" borderId="0" xfId="1" applyAlignment="1">
      <alignment vertical="center"/>
    </xf>
    <xf numFmtId="0" fontId="4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Protection="1">
      <protection locked="0"/>
    </xf>
    <xf numFmtId="0" fontId="3" fillId="0" borderId="20" xfId="0" applyFont="1" applyBorder="1" applyAlignment="1" applyProtection="1">
      <alignment shrinkToFit="1"/>
      <protection locked="0"/>
    </xf>
    <xf numFmtId="0" fontId="3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Alignment="1" applyProtection="1">
      <alignment shrinkToFit="1"/>
      <protection locked="0"/>
    </xf>
    <xf numFmtId="0" fontId="4" fillId="0" borderId="24" xfId="0" applyFont="1" applyBorder="1" applyAlignment="1" applyProtection="1">
      <alignment shrinkToFit="1"/>
      <protection locked="0"/>
    </xf>
    <xf numFmtId="0" fontId="28" fillId="0" borderId="15" xfId="0" applyFont="1" applyBorder="1" applyProtection="1">
      <protection locked="0"/>
    </xf>
    <xf numFmtId="0" fontId="29" fillId="0" borderId="20" xfId="0" applyFont="1" applyBorder="1" applyAlignment="1" applyProtection="1">
      <alignment shrinkToFit="1"/>
      <protection locked="0"/>
    </xf>
    <xf numFmtId="0" fontId="29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Protection="1">
      <protection locked="0"/>
    </xf>
    <xf numFmtId="1" fontId="30" fillId="2" borderId="22" xfId="0" applyNumberFormat="1" applyFont="1" applyFill="1" applyBorder="1" applyAlignment="1">
      <alignment shrinkToFit="1"/>
    </xf>
    <xf numFmtId="0" fontId="29" fillId="2" borderId="21" xfId="0" applyFont="1" applyFill="1" applyBorder="1" applyAlignment="1">
      <alignment shrinkToFit="1"/>
    </xf>
    <xf numFmtId="0" fontId="4" fillId="0" borderId="20" xfId="0" applyFont="1" applyBorder="1" applyAlignment="1" applyProtection="1">
      <alignment shrinkToFit="1"/>
      <protection locked="0"/>
    </xf>
    <xf numFmtId="0" fontId="2" fillId="3" borderId="20" xfId="0" applyFont="1" applyFill="1" applyBorder="1"/>
    <xf numFmtId="0" fontId="1" fillId="3" borderId="20" xfId="0" applyFont="1" applyFill="1" applyBorder="1" applyAlignment="1">
      <alignment shrinkToFit="1"/>
    </xf>
    <xf numFmtId="0" fontId="0" fillId="0" borderId="21" xfId="0" applyBorder="1" applyAlignment="1" applyProtection="1">
      <alignment shrinkToFit="1"/>
      <protection locked="0"/>
    </xf>
    <xf numFmtId="0" fontId="1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Alignment="1" applyProtection="1">
      <alignment shrinkToFit="1"/>
      <protection locked="0"/>
    </xf>
    <xf numFmtId="0" fontId="0" fillId="3" borderId="20" xfId="0" applyFill="1" applyBorder="1"/>
    <xf numFmtId="0" fontId="18" fillId="0" borderId="25" xfId="0" applyFont="1" applyBorder="1" applyAlignment="1" applyProtection="1">
      <alignment shrinkToFit="1"/>
      <protection locked="0"/>
    </xf>
    <xf numFmtId="1" fontId="30" fillId="2" borderId="25" xfId="0" applyNumberFormat="1" applyFont="1" applyFill="1" applyBorder="1" applyAlignment="1">
      <alignment shrinkToFit="1"/>
    </xf>
    <xf numFmtId="1" fontId="0" fillId="3" borderId="16" xfId="0" applyNumberFormat="1" applyFill="1" applyBorder="1" applyAlignment="1" applyProtection="1">
      <alignment shrinkToFit="1"/>
      <protection locked="0"/>
    </xf>
    <xf numFmtId="1" fontId="0" fillId="3" borderId="30" xfId="0" applyNumberFormat="1" applyFill="1" applyBorder="1" applyAlignment="1" applyProtection="1">
      <alignment shrinkToFit="1"/>
      <protection locked="0"/>
    </xf>
    <xf numFmtId="1" fontId="1" fillId="2" borderId="24" xfId="0" applyNumberFormat="1" applyFont="1" applyFill="1" applyBorder="1" applyAlignment="1">
      <alignment shrinkToFit="1"/>
    </xf>
    <xf numFmtId="0" fontId="2" fillId="2" borderId="20" xfId="0" applyFont="1" applyFill="1" applyBorder="1"/>
    <xf numFmtId="0" fontId="0" fillId="2" borderId="15" xfId="0" applyFill="1" applyBorder="1"/>
    <xf numFmtId="0" fontId="31" fillId="0" borderId="1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1" fontId="0" fillId="3" borderId="14" xfId="0" applyNumberFormat="1" applyFill="1" applyBorder="1" applyAlignment="1" applyProtection="1">
      <alignment shrinkToFit="1"/>
      <protection locked="0"/>
    </xf>
    <xf numFmtId="1" fontId="0" fillId="3" borderId="31" xfId="0" applyNumberFormat="1" applyFill="1" applyBorder="1" applyAlignment="1" applyProtection="1">
      <alignment shrinkToFit="1"/>
      <protection locked="0"/>
    </xf>
    <xf numFmtId="0" fontId="31" fillId="0" borderId="14" xfId="0" applyFont="1" applyBorder="1" applyAlignment="1">
      <alignment vertical="center" wrapText="1"/>
    </xf>
    <xf numFmtId="0" fontId="33" fillId="0" borderId="20" xfId="0" applyFont="1" applyBorder="1" applyAlignment="1">
      <alignment vertical="center" wrapText="1"/>
    </xf>
    <xf numFmtId="0" fontId="3" fillId="3" borderId="14" xfId="0" applyFont="1" applyFill="1" applyBorder="1" applyAlignment="1">
      <alignment vertical="top" wrapText="1"/>
    </xf>
    <xf numFmtId="0" fontId="4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Protection="1">
      <protection locked="0"/>
    </xf>
    <xf numFmtId="0" fontId="3" fillId="3" borderId="20" xfId="0" applyFont="1" applyFill="1" applyBorder="1" applyAlignment="1" applyProtection="1">
      <alignment shrinkToFit="1"/>
      <protection locked="0"/>
    </xf>
    <xf numFmtId="0" fontId="3" fillId="3" borderId="21" xfId="0" applyFont="1" applyFill="1" applyBorder="1" applyAlignment="1" applyProtection="1">
      <alignment shrinkToFit="1"/>
      <protection locked="0"/>
    </xf>
    <xf numFmtId="0" fontId="3" fillId="3" borderId="15" xfId="0" applyFont="1" applyFill="1" applyBorder="1" applyAlignment="1" applyProtection="1">
      <alignment shrinkToFit="1"/>
      <protection locked="0"/>
    </xf>
    <xf numFmtId="0" fontId="4" fillId="3" borderId="24" xfId="0" applyFont="1" applyFill="1" applyBorder="1" applyAlignment="1" applyProtection="1">
      <alignment shrinkToFit="1"/>
      <protection locked="0"/>
    </xf>
    <xf numFmtId="0" fontId="28" fillId="3" borderId="15" xfId="0" applyFont="1" applyFill="1" applyBorder="1" applyProtection="1">
      <protection locked="0"/>
    </xf>
    <xf numFmtId="0" fontId="34" fillId="3" borderId="20" xfId="0" applyFont="1" applyFill="1" applyBorder="1" applyAlignment="1" applyProtection="1">
      <alignment shrinkToFit="1"/>
      <protection locked="0"/>
    </xf>
    <xf numFmtId="0" fontId="34" fillId="3" borderId="21" xfId="0" applyFont="1" applyFill="1" applyBorder="1" applyAlignment="1" applyProtection="1">
      <alignment shrinkToFit="1"/>
      <protection locked="0"/>
    </xf>
    <xf numFmtId="0" fontId="34" fillId="3" borderId="15" xfId="0" applyFont="1" applyFill="1" applyBorder="1" applyProtection="1">
      <protection locked="0"/>
    </xf>
    <xf numFmtId="1" fontId="30" fillId="3" borderId="22" xfId="0" applyNumberFormat="1" applyFont="1" applyFill="1" applyBorder="1" applyAlignment="1">
      <alignment shrinkToFit="1"/>
    </xf>
    <xf numFmtId="0" fontId="29" fillId="3" borderId="21" xfId="0" applyFont="1" applyFill="1" applyBorder="1" applyAlignment="1">
      <alignment shrinkToFit="1"/>
    </xf>
    <xf numFmtId="0" fontId="4" fillId="3" borderId="20" xfId="0" applyFont="1" applyFill="1" applyBorder="1" applyAlignment="1" applyProtection="1">
      <alignment shrinkToFit="1"/>
      <protection locked="0"/>
    </xf>
    <xf numFmtId="0" fontId="0" fillId="3" borderId="21" xfId="0" applyFill="1" applyBorder="1" applyAlignment="1" applyProtection="1">
      <alignment shrinkToFit="1"/>
      <protection locked="0"/>
    </xf>
    <xf numFmtId="0" fontId="1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Alignment="1" applyProtection="1">
      <alignment shrinkToFit="1"/>
      <protection locked="0"/>
    </xf>
    <xf numFmtId="0" fontId="18" fillId="3" borderId="25" xfId="0" applyFont="1" applyFill="1" applyBorder="1" applyAlignment="1" applyProtection="1">
      <alignment shrinkToFit="1"/>
      <protection locked="0"/>
    </xf>
    <xf numFmtId="1" fontId="30" fillId="3" borderId="25" xfId="0" applyNumberFormat="1" applyFont="1" applyFill="1" applyBorder="1" applyAlignment="1">
      <alignment shrinkToFit="1"/>
    </xf>
    <xf numFmtId="1" fontId="1" fillId="3" borderId="24" xfId="0" applyNumberFormat="1" applyFont="1" applyFill="1" applyBorder="1" applyAlignment="1">
      <alignment shrinkToFit="1"/>
    </xf>
    <xf numFmtId="0" fontId="0" fillId="3" borderId="15" xfId="0" applyFill="1" applyBorder="1"/>
    <xf numFmtId="0" fontId="31" fillId="3" borderId="14" xfId="0" applyFont="1" applyFill="1" applyBorder="1" applyAlignment="1">
      <alignment vertical="center" wrapText="1"/>
    </xf>
    <xf numFmtId="0" fontId="33" fillId="3" borderId="20" xfId="0" applyFont="1" applyFill="1" applyBorder="1" applyAlignment="1">
      <alignment vertical="center" wrapText="1"/>
    </xf>
    <xf numFmtId="0" fontId="3" fillId="3" borderId="20" xfId="0" applyNumberFormat="1" applyFont="1" applyFill="1" applyBorder="1" applyAlignment="1" applyProtection="1">
      <alignment shrinkToFit="1"/>
      <protection locked="0"/>
    </xf>
    <xf numFmtId="0" fontId="18" fillId="3" borderId="14" xfId="0" applyFont="1" applyFill="1" applyBorder="1" applyAlignment="1" applyProtection="1">
      <alignment shrinkToFit="1"/>
      <protection locked="0"/>
    </xf>
    <xf numFmtId="0" fontId="35" fillId="3" borderId="20" xfId="0" applyFont="1" applyFill="1" applyBorder="1" applyAlignment="1">
      <alignment vertical="center" wrapText="1"/>
    </xf>
    <xf numFmtId="0" fontId="28" fillId="3" borderId="20" xfId="0" applyFont="1" applyFill="1" applyBorder="1" applyAlignment="1">
      <alignment shrinkToFit="1"/>
    </xf>
    <xf numFmtId="0" fontId="10" fillId="0" borderId="14" xfId="0" applyFont="1" applyBorder="1" applyAlignment="1" applyProtection="1">
      <alignment shrinkToFit="1"/>
      <protection locked="0"/>
    </xf>
    <xf numFmtId="0" fontId="0" fillId="0" borderId="14" xfId="0" applyBorder="1"/>
    <xf numFmtId="0" fontId="0" fillId="0" borderId="20" xfId="0" applyBorder="1"/>
    <xf numFmtId="0" fontId="36" fillId="0" borderId="20" xfId="0" applyFont="1" applyBorder="1" applyProtection="1">
      <protection locked="0"/>
    </xf>
    <xf numFmtId="0" fontId="0" fillId="0" borderId="14" xfId="0" applyFont="1" applyBorder="1"/>
    <xf numFmtId="0" fontId="18" fillId="0" borderId="24" xfId="0" applyFont="1" applyBorder="1" applyAlignment="1" applyProtection="1">
      <alignment shrinkToFit="1"/>
      <protection locked="0"/>
    </xf>
    <xf numFmtId="0" fontId="37" fillId="0" borderId="20" xfId="0" applyFont="1" applyBorder="1" applyAlignment="1">
      <alignment horizontal="right"/>
    </xf>
    <xf numFmtId="0" fontId="1" fillId="0" borderId="32" xfId="0" applyFont="1" applyBorder="1" applyProtection="1">
      <protection locked="0"/>
    </xf>
    <xf numFmtId="0" fontId="28" fillId="0" borderId="33" xfId="0" applyFont="1" applyBorder="1" applyProtection="1">
      <protection locked="0"/>
    </xf>
    <xf numFmtId="0" fontId="28" fillId="0" borderId="34" xfId="0" applyFont="1" applyBorder="1" applyProtection="1">
      <protection locked="0"/>
    </xf>
    <xf numFmtId="0" fontId="28" fillId="0" borderId="35" xfId="0" applyFont="1" applyBorder="1" applyProtection="1">
      <protection locked="0"/>
    </xf>
    <xf numFmtId="0" fontId="3" fillId="0" borderId="33" xfId="0" applyFont="1" applyBorder="1" applyAlignment="1" applyProtection="1">
      <alignment shrinkToFit="1"/>
      <protection locked="0"/>
    </xf>
    <xf numFmtId="0" fontId="3" fillId="0" borderId="34" xfId="0" applyFont="1" applyBorder="1" applyAlignment="1" applyProtection="1">
      <alignment shrinkToFit="1"/>
      <protection locked="0"/>
    </xf>
    <xf numFmtId="0" fontId="3" fillId="0" borderId="35" xfId="0" applyFont="1" applyBorder="1" applyProtection="1">
      <protection locked="0"/>
    </xf>
    <xf numFmtId="1" fontId="30" fillId="2" borderId="37" xfId="0" applyNumberFormat="1" applyFont="1" applyFill="1" applyBorder="1" applyAlignment="1">
      <alignment shrinkToFit="1"/>
    </xf>
    <xf numFmtId="0" fontId="29" fillId="2" borderId="34" xfId="0" applyFont="1" applyFill="1" applyBorder="1" applyAlignment="1">
      <alignment shrinkToFit="1"/>
    </xf>
    <xf numFmtId="0" fontId="4" fillId="0" borderId="32" xfId="0" applyFont="1" applyBorder="1" applyAlignment="1" applyProtection="1">
      <alignment shrinkToFit="1"/>
      <protection locked="0"/>
    </xf>
    <xf numFmtId="0" fontId="4" fillId="0" borderId="33" xfId="0" applyFont="1" applyBorder="1" applyAlignment="1" applyProtection="1">
      <alignment shrinkToFit="1"/>
      <protection locked="0"/>
    </xf>
    <xf numFmtId="0" fontId="3" fillId="0" borderId="35" xfId="0" applyFont="1" applyBorder="1" applyAlignment="1" applyProtection="1">
      <alignment shrinkToFit="1"/>
      <protection locked="0"/>
    </xf>
    <xf numFmtId="0" fontId="2" fillId="3" borderId="33" xfId="0" applyFont="1" applyFill="1" applyBorder="1"/>
    <xf numFmtId="0" fontId="1" fillId="3" borderId="33" xfId="0" applyFont="1" applyFill="1" applyBorder="1" applyAlignment="1">
      <alignment shrinkToFit="1"/>
    </xf>
    <xf numFmtId="0" fontId="4" fillId="0" borderId="36" xfId="0" applyFont="1" applyBorder="1" applyAlignment="1" applyProtection="1">
      <alignment shrinkToFit="1"/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3" borderId="33" xfId="0" applyFill="1" applyBorder="1"/>
    <xf numFmtId="0" fontId="0" fillId="0" borderId="38" xfId="0" applyBorder="1" applyProtection="1">
      <protection locked="0"/>
    </xf>
    <xf numFmtId="1" fontId="30" fillId="2" borderId="38" xfId="0" applyNumberFormat="1" applyFont="1" applyFill="1" applyBorder="1" applyAlignment="1">
      <alignment shrinkToFit="1"/>
    </xf>
    <xf numFmtId="1" fontId="1" fillId="2" borderId="36" xfId="0" applyNumberFormat="1" applyFont="1" applyFill="1" applyBorder="1" applyAlignment="1">
      <alignment shrinkToFit="1"/>
    </xf>
    <xf numFmtId="0" fontId="2" fillId="2" borderId="33" xfId="0" applyFont="1" applyFill="1" applyBorder="1"/>
    <xf numFmtId="0" fontId="0" fillId="2" borderId="35" xfId="0" applyFill="1" applyBorder="1"/>
    <xf numFmtId="0" fontId="0" fillId="0" borderId="32" xfId="0" applyBorder="1"/>
    <xf numFmtId="0" fontId="0" fillId="0" borderId="33" xfId="0" applyBorder="1"/>
    <xf numFmtId="0" fontId="38" fillId="0" borderId="14" xfId="0" applyFont="1" applyBorder="1" applyAlignment="1">
      <alignment vertical="center" wrapText="1"/>
    </xf>
    <xf numFmtId="0" fontId="38" fillId="0" borderId="20" xfId="0" applyFont="1" applyBorder="1" applyAlignment="1">
      <alignment vertical="center" wrapText="1"/>
    </xf>
    <xf numFmtId="0" fontId="39" fillId="0" borderId="20" xfId="0" applyFont="1" applyBorder="1" applyAlignment="1">
      <alignment vertical="center" wrapText="1"/>
    </xf>
    <xf numFmtId="0" fontId="0" fillId="0" borderId="15" xfId="0" applyBorder="1"/>
    <xf numFmtId="0" fontId="0" fillId="0" borderId="24" xfId="0" applyBorder="1"/>
    <xf numFmtId="0" fontId="0" fillId="0" borderId="21" xfId="0" applyBorder="1"/>
    <xf numFmtId="1" fontId="30" fillId="2" borderId="24" xfId="0" applyNumberFormat="1" applyFont="1" applyFill="1" applyBorder="1" applyAlignment="1">
      <alignment shrinkToFit="1"/>
    </xf>
    <xf numFmtId="1" fontId="30" fillId="2" borderId="20" xfId="0" applyNumberFormat="1" applyFont="1" applyFill="1" applyBorder="1" applyAlignment="1">
      <alignment shrinkToFit="1"/>
    </xf>
    <xf numFmtId="0" fontId="29" fillId="2" borderId="15" xfId="0" applyFont="1" applyFill="1" applyBorder="1" applyAlignment="1">
      <alignment shrinkToFit="1"/>
    </xf>
    <xf numFmtId="0" fontId="34" fillId="0" borderId="20" xfId="0" applyFont="1" applyBorder="1" applyAlignment="1" applyProtection="1">
      <alignment shrinkToFit="1"/>
      <protection locked="0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1" fontId="30" fillId="2" borderId="40" xfId="0" applyNumberFormat="1" applyFont="1" applyFill="1" applyBorder="1" applyAlignment="1">
      <alignment shrinkToFit="1"/>
    </xf>
    <xf numFmtId="0" fontId="29" fillId="2" borderId="43" xfId="0" applyFont="1" applyFill="1" applyBorder="1" applyAlignment="1">
      <alignment shrinkToFit="1"/>
    </xf>
    <xf numFmtId="1" fontId="30" fillId="2" borderId="41" xfId="0" applyNumberFormat="1" applyFont="1" applyFill="1" applyBorder="1" applyAlignment="1">
      <alignment shrinkToFit="1"/>
    </xf>
    <xf numFmtId="0" fontId="29" fillId="2" borderId="42" xfId="0" applyFont="1" applyFill="1" applyBorder="1" applyAlignment="1">
      <alignment shrinkToFit="1"/>
    </xf>
    <xf numFmtId="1" fontId="30" fillId="2" borderId="45" xfId="0" applyNumberFormat="1" applyFont="1" applyFill="1" applyBorder="1" applyAlignment="1">
      <alignment shrinkToFit="1"/>
    </xf>
    <xf numFmtId="1" fontId="0" fillId="3" borderId="44" xfId="0" applyNumberFormat="1" applyFill="1" applyBorder="1" applyAlignment="1" applyProtection="1">
      <alignment shrinkToFit="1"/>
      <protection locked="0"/>
    </xf>
    <xf numFmtId="1" fontId="0" fillId="3" borderId="46" xfId="0" applyNumberFormat="1" applyFill="1" applyBorder="1" applyAlignment="1" applyProtection="1">
      <alignment shrinkToFit="1"/>
      <protection locked="0"/>
    </xf>
    <xf numFmtId="1" fontId="1" fillId="2" borderId="40" xfId="0" applyNumberFormat="1" applyFont="1" applyFill="1" applyBorder="1" applyAlignment="1">
      <alignment shrinkToFit="1"/>
    </xf>
    <xf numFmtId="0" fontId="2" fillId="2" borderId="41" xfId="0" applyFont="1" applyFill="1" applyBorder="1"/>
    <xf numFmtId="0" fontId="27" fillId="0" borderId="0" xfId="1"/>
    <xf numFmtId="0" fontId="37" fillId="0" borderId="33" xfId="0" applyFont="1" applyBorder="1" applyAlignment="1">
      <alignment horizontal="right"/>
    </xf>
    <xf numFmtId="0" fontId="0" fillId="0" borderId="35" xfId="0" applyBorder="1"/>
    <xf numFmtId="0" fontId="0" fillId="0" borderId="36" xfId="0" applyBorder="1"/>
    <xf numFmtId="0" fontId="0" fillId="0" borderId="34" xfId="0" applyBorder="1"/>
    <xf numFmtId="1" fontId="30" fillId="2" borderId="36" xfId="0" applyNumberFormat="1" applyFont="1" applyFill="1" applyBorder="1" applyAlignment="1">
      <alignment shrinkToFit="1"/>
    </xf>
    <xf numFmtId="0" fontId="29" fillId="2" borderId="35" xfId="0" applyFont="1" applyFill="1" applyBorder="1" applyAlignment="1">
      <alignment shrinkToFit="1"/>
    </xf>
    <xf numFmtId="1" fontId="0" fillId="3" borderId="32" xfId="0" applyNumberFormat="1" applyFill="1" applyBorder="1" applyAlignment="1" applyProtection="1">
      <alignment shrinkToFit="1"/>
      <protection locked="0"/>
    </xf>
    <xf numFmtId="1" fontId="0" fillId="3" borderId="49" xfId="0" applyNumberFormat="1" applyFill="1" applyBorder="1" applyAlignment="1" applyProtection="1">
      <alignment shrinkToFit="1"/>
      <protection locked="0"/>
    </xf>
    <xf numFmtId="0" fontId="37" fillId="0" borderId="41" xfId="0" applyFont="1" applyBorder="1" applyAlignment="1">
      <alignment horizontal="right"/>
    </xf>
    <xf numFmtId="0" fontId="38" fillId="0" borderId="41" xfId="0" applyFont="1" applyBorder="1" applyAlignment="1">
      <alignment vertical="center" wrapText="1"/>
    </xf>
    <xf numFmtId="0" fontId="41" fillId="0" borderId="10" xfId="0" applyFont="1" applyBorder="1" applyProtection="1">
      <protection locked="0"/>
    </xf>
    <xf numFmtId="0" fontId="41" fillId="0" borderId="2" xfId="0" applyFont="1" applyBorder="1"/>
    <xf numFmtId="0" fontId="28" fillId="0" borderId="26" xfId="0" applyFont="1" applyBorder="1" applyProtection="1">
      <protection locked="0"/>
    </xf>
    <xf numFmtId="0" fontId="38" fillId="0" borderId="44" xfId="0" applyFont="1" applyBorder="1" applyAlignment="1">
      <alignment vertical="center" wrapText="1"/>
    </xf>
    <xf numFmtId="0" fontId="19" fillId="0" borderId="32" xfId="0" applyFont="1" applyBorder="1" applyAlignment="1">
      <alignment vertical="top" wrapText="1"/>
    </xf>
    <xf numFmtId="0" fontId="20" fillId="0" borderId="35" xfId="0" applyFont="1" applyBorder="1" applyAlignment="1">
      <alignment horizontal="center" vertical="top" wrapText="1"/>
    </xf>
    <xf numFmtId="0" fontId="21" fillId="0" borderId="23" xfId="0" applyFont="1" applyBorder="1" applyAlignment="1" applyProtection="1">
      <alignment horizontal="left" shrinkToFit="1"/>
      <protection locked="0"/>
    </xf>
    <xf numFmtId="0" fontId="22" fillId="0" borderId="51" xfId="0" applyFont="1" applyBorder="1" applyAlignment="1" applyProtection="1">
      <alignment horizontal="left" shrinkToFit="1"/>
      <protection locked="0"/>
    </xf>
    <xf numFmtId="0" fontId="22" fillId="0" borderId="52" xfId="0" applyFont="1" applyBorder="1" applyAlignment="1" applyProtection="1">
      <alignment horizontal="left" shrinkToFit="1"/>
      <protection locked="0"/>
    </xf>
    <xf numFmtId="0" fontId="21" fillId="0" borderId="23" xfId="0" applyFont="1" applyBorder="1" applyAlignment="1" applyProtection="1">
      <alignment shrinkToFit="1"/>
      <protection locked="0"/>
    </xf>
    <xf numFmtId="0" fontId="23" fillId="0" borderId="51" xfId="0" applyFont="1" applyBorder="1" applyAlignment="1" applyProtection="1">
      <alignment shrinkToFit="1"/>
      <protection locked="0"/>
    </xf>
    <xf numFmtId="0" fontId="22" fillId="0" borderId="53" xfId="0" applyFont="1" applyFill="1" applyBorder="1" applyAlignment="1" applyProtection="1">
      <alignment horizontal="left" shrinkToFit="1"/>
      <protection locked="0"/>
    </xf>
    <xf numFmtId="0" fontId="21" fillId="0" borderId="32" xfId="0" applyFont="1" applyBorder="1" applyAlignment="1" applyProtection="1">
      <alignment horizontal="left" shrinkToFit="1"/>
      <protection locked="0"/>
    </xf>
    <xf numFmtId="0" fontId="22" fillId="0" borderId="33" xfId="0" applyFont="1" applyBorder="1" applyAlignment="1" applyProtection="1">
      <alignment horizontal="left" shrinkToFit="1"/>
      <protection locked="0"/>
    </xf>
    <xf numFmtId="0" fontId="22" fillId="0" borderId="34" xfId="0" applyFont="1" applyBorder="1" applyAlignment="1" applyProtection="1">
      <alignment horizontal="left" shrinkToFit="1"/>
      <protection locked="0"/>
    </xf>
    <xf numFmtId="0" fontId="22" fillId="0" borderId="35" xfId="0" applyFont="1" applyFill="1" applyBorder="1" applyAlignment="1" applyProtection="1">
      <alignment horizontal="left" shrinkToFit="1"/>
      <protection locked="0"/>
    </xf>
    <xf numFmtId="0" fontId="22" fillId="0" borderId="37" xfId="0" applyFont="1" applyBorder="1" applyAlignment="1" applyProtection="1">
      <alignment horizontal="left" shrinkToFit="1"/>
      <protection locked="0"/>
    </xf>
    <xf numFmtId="0" fontId="22" fillId="0" borderId="34" xfId="0" applyFont="1" applyFill="1" applyBorder="1" applyAlignment="1" applyProtection="1">
      <alignment horizontal="left" shrinkToFit="1"/>
      <protection locked="0"/>
    </xf>
    <xf numFmtId="0" fontId="23" fillId="0" borderId="34" xfId="0" applyFont="1" applyBorder="1" applyAlignment="1" applyProtection="1">
      <alignment shrinkToFit="1"/>
      <protection locked="0"/>
    </xf>
    <xf numFmtId="1" fontId="24" fillId="0" borderId="33" xfId="0" applyNumberFormat="1" applyFont="1" applyBorder="1" applyAlignment="1" applyProtection="1">
      <alignment horizontal="centerContinuous" shrinkToFit="1"/>
      <protection locked="0"/>
    </xf>
    <xf numFmtId="0" fontId="22" fillId="0" borderId="34" xfId="0" applyFont="1" applyBorder="1" applyAlignment="1" applyProtection="1">
      <alignment shrinkToFit="1"/>
      <protection locked="0"/>
    </xf>
    <xf numFmtId="0" fontId="22" fillId="0" borderId="35" xfId="0" applyFont="1" applyBorder="1" applyAlignment="1" applyProtection="1">
      <alignment horizontal="left" shrinkToFit="1"/>
      <protection locked="0"/>
    </xf>
    <xf numFmtId="0" fontId="21" fillId="0" borderId="36" xfId="0" applyFont="1" applyBorder="1" applyAlignment="1" applyProtection="1">
      <alignment horizontal="left" shrinkToFit="1"/>
      <protection locked="0"/>
    </xf>
    <xf numFmtId="0" fontId="23" fillId="0" borderId="33" xfId="0" applyFont="1" applyBorder="1" applyAlignment="1" applyProtection="1">
      <alignment shrinkToFit="1"/>
      <protection locked="0"/>
    </xf>
    <xf numFmtId="1" fontId="22" fillId="0" borderId="33" xfId="0" applyNumberFormat="1" applyFont="1" applyBorder="1" applyAlignment="1" applyProtection="1">
      <alignment shrinkToFit="1"/>
      <protection locked="0"/>
    </xf>
    <xf numFmtId="1" fontId="22" fillId="0" borderId="37" xfId="0" applyNumberFormat="1" applyFont="1" applyBorder="1" applyAlignment="1" applyProtection="1">
      <alignment horizontal="left" shrinkToFit="1"/>
      <protection locked="0"/>
    </xf>
    <xf numFmtId="1" fontId="21" fillId="0" borderId="36" xfId="0" applyNumberFormat="1" applyFont="1" applyBorder="1" applyAlignment="1" applyProtection="1">
      <alignment horizontal="centerContinuous" shrinkToFit="1"/>
      <protection locked="0"/>
    </xf>
    <xf numFmtId="1" fontId="22" fillId="0" borderId="33" xfId="0" applyNumberFormat="1" applyFont="1" applyBorder="1" applyAlignment="1" applyProtection="1">
      <alignment horizontal="centerContinuous" shrinkToFit="1"/>
      <protection locked="0"/>
    </xf>
    <xf numFmtId="1" fontId="22" fillId="0" borderId="34" xfId="0" applyNumberFormat="1" applyFont="1" applyBorder="1" applyAlignment="1" applyProtection="1">
      <alignment horizontal="centerContinuous" shrinkToFit="1"/>
      <protection locked="0"/>
    </xf>
    <xf numFmtId="1" fontId="21" fillId="0" borderId="32" xfId="0" applyNumberFormat="1" applyFont="1" applyBorder="1" applyAlignment="1" applyProtection="1">
      <alignment horizontal="centerContinuous" shrinkToFit="1"/>
      <protection locked="0"/>
    </xf>
    <xf numFmtId="1" fontId="22" fillId="0" borderId="34" xfId="0" applyNumberFormat="1" applyFont="1" applyBorder="1" applyAlignment="1" applyProtection="1">
      <alignment shrinkToFit="1"/>
      <protection locked="0"/>
    </xf>
    <xf numFmtId="0" fontId="0" fillId="0" borderId="32" xfId="0" applyBorder="1" applyProtection="1">
      <protection locked="0"/>
    </xf>
    <xf numFmtId="0" fontId="0" fillId="0" borderId="35" xfId="0" applyBorder="1" applyProtection="1">
      <protection locked="0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Protection="1">
      <protection locked="0"/>
    </xf>
    <xf numFmtId="0" fontId="3" fillId="0" borderId="3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Alignment="1" applyProtection="1">
      <alignment shrinkToFit="1"/>
      <protection locked="0"/>
    </xf>
    <xf numFmtId="0" fontId="4" fillId="0" borderId="8" xfId="0" applyFont="1" applyBorder="1" applyAlignment="1" applyProtection="1">
      <alignment shrinkToFit="1"/>
      <protection locked="0"/>
    </xf>
    <xf numFmtId="0" fontId="28" fillId="0" borderId="5" xfId="0" applyFont="1" applyBorder="1" applyProtection="1">
      <protection locked="0"/>
    </xf>
    <xf numFmtId="0" fontId="29" fillId="0" borderId="3" xfId="0" applyFont="1" applyBorder="1" applyAlignment="1" applyProtection="1">
      <alignment shrinkToFit="1"/>
      <protection locked="0"/>
    </xf>
    <xf numFmtId="0" fontId="29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Protection="1">
      <protection locked="0"/>
    </xf>
    <xf numFmtId="1" fontId="30" fillId="2" borderId="2" xfId="0" applyNumberFormat="1" applyFont="1" applyFill="1" applyBorder="1" applyAlignment="1">
      <alignment shrinkToFit="1"/>
    </xf>
    <xf numFmtId="0" fontId="29" fillId="2" borderId="4" xfId="0" applyFont="1" applyFill="1" applyBorder="1" applyAlignment="1">
      <alignment shrinkToFit="1"/>
    </xf>
    <xf numFmtId="0" fontId="4" fillId="0" borderId="3" xfId="0" applyFont="1" applyBorder="1" applyAlignment="1" applyProtection="1">
      <alignment shrinkToFit="1"/>
      <protection locked="0"/>
    </xf>
    <xf numFmtId="0" fontId="2" fillId="3" borderId="3" xfId="0" applyFont="1" applyFill="1" applyBorder="1"/>
    <xf numFmtId="0" fontId="1" fillId="3" borderId="3" xfId="0" applyFont="1" applyFill="1" applyBorder="1" applyAlignment="1">
      <alignment shrinkToFit="1"/>
    </xf>
    <xf numFmtId="1" fontId="30" fillId="2" borderId="10" xfId="0" applyNumberFormat="1" applyFont="1" applyFill="1" applyBorder="1" applyAlignment="1">
      <alignment shrinkToFit="1"/>
    </xf>
    <xf numFmtId="0" fontId="29" fillId="2" borderId="5" xfId="0" applyFont="1" applyFill="1" applyBorder="1" applyAlignment="1">
      <alignment shrinkToFit="1"/>
    </xf>
    <xf numFmtId="0" fontId="0" fillId="0" borderId="4" xfId="0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Alignment="1" applyProtection="1">
      <alignment shrinkToFit="1"/>
      <protection locked="0"/>
    </xf>
    <xf numFmtId="0" fontId="0" fillId="3" borderId="3" xfId="0" applyFill="1" applyBorder="1"/>
    <xf numFmtId="0" fontId="18" fillId="0" borderId="11" xfId="0" applyFont="1" applyBorder="1" applyAlignment="1" applyProtection="1">
      <alignment shrinkToFit="1"/>
      <protection locked="0"/>
    </xf>
    <xf numFmtId="1" fontId="30" fillId="2" borderId="11" xfId="0" applyNumberFormat="1" applyFont="1" applyFill="1" applyBorder="1" applyAlignment="1">
      <alignment shrinkToFit="1"/>
    </xf>
    <xf numFmtId="1" fontId="0" fillId="3" borderId="1" xfId="0" applyNumberFormat="1" applyFill="1" applyBorder="1" applyAlignment="1" applyProtection="1">
      <alignment shrinkToFit="1"/>
      <protection locked="0"/>
    </xf>
    <xf numFmtId="1" fontId="0" fillId="3" borderId="9" xfId="0" applyNumberFormat="1" applyFill="1" applyBorder="1" applyAlignment="1" applyProtection="1">
      <alignment shrinkToFit="1"/>
      <protection locked="0"/>
    </xf>
    <xf numFmtId="1" fontId="1" fillId="2" borderId="8" xfId="0" applyNumberFormat="1" applyFont="1" applyFill="1" applyBorder="1" applyAlignment="1">
      <alignment shrinkToFit="1"/>
    </xf>
    <xf numFmtId="0" fontId="2" fillId="2" borderId="3" xfId="0" applyFont="1" applyFill="1" applyBorder="1"/>
    <xf numFmtId="0" fontId="0" fillId="2" borderId="5" xfId="0" applyFill="1" applyBorder="1"/>
    <xf numFmtId="1" fontId="30" fillId="2" borderId="26" xfId="0" applyNumberFormat="1" applyFont="1" applyFill="1" applyBorder="1" applyAlignment="1">
      <alignment shrinkToFit="1"/>
    </xf>
    <xf numFmtId="1" fontId="30" fillId="3" borderId="26" xfId="0" applyNumberFormat="1" applyFont="1" applyFill="1" applyBorder="1" applyAlignment="1">
      <alignment shrinkToFit="1"/>
    </xf>
    <xf numFmtId="0" fontId="29" fillId="3" borderId="15" xfId="0" applyFont="1" applyFill="1" applyBorder="1" applyAlignment="1">
      <alignment shrinkToFit="1"/>
    </xf>
    <xf numFmtId="1" fontId="30" fillId="2" borderId="39" xfId="0" applyNumberFormat="1" applyFont="1" applyFill="1" applyBorder="1" applyAlignment="1">
      <alignment shrinkToFit="1"/>
    </xf>
    <xf numFmtId="1" fontId="30" fillId="2" borderId="14" xfId="0" applyNumberFormat="1" applyFont="1" applyFill="1" applyBorder="1" applyAlignment="1">
      <alignment shrinkToFit="1"/>
    </xf>
    <xf numFmtId="0" fontId="0" fillId="2" borderId="21" xfId="0" applyFill="1" applyBorder="1"/>
    <xf numFmtId="1" fontId="30" fillId="2" borderId="32" xfId="0" applyNumberFormat="1" applyFont="1" applyFill="1" applyBorder="1" applyAlignment="1">
      <alignment shrinkToFit="1"/>
    </xf>
    <xf numFmtId="0" fontId="0" fillId="2" borderId="34" xfId="0" applyFill="1" applyBorder="1"/>
    <xf numFmtId="1" fontId="30" fillId="2" borderId="44" xfId="0" applyNumberFormat="1" applyFont="1" applyFill="1" applyBorder="1" applyAlignment="1">
      <alignment shrinkToFit="1"/>
    </xf>
    <xf numFmtId="0" fontId="0" fillId="2" borderId="43" xfId="0" applyFill="1" applyBorder="1"/>
    <xf numFmtId="1" fontId="9" fillId="0" borderId="1" xfId="0" applyNumberFormat="1" applyFont="1" applyBorder="1" applyAlignment="1" applyProtection="1">
      <alignment horizontal="center" vertical="center" textRotation="90" shrinkToFit="1"/>
      <protection locked="0"/>
    </xf>
    <xf numFmtId="1" fontId="30" fillId="3" borderId="14" xfId="0" applyNumberFormat="1" applyFont="1" applyFill="1" applyBorder="1" applyAlignment="1">
      <alignment shrinkToFit="1"/>
    </xf>
    <xf numFmtId="1" fontId="22" fillId="0" borderId="32" xfId="0" applyNumberFormat="1" applyFont="1" applyBorder="1" applyAlignment="1" applyProtection="1">
      <alignment horizontal="left" shrinkToFit="1"/>
      <protection locked="0"/>
    </xf>
    <xf numFmtId="1" fontId="30" fillId="2" borderId="1" xfId="0" applyNumberFormat="1" applyFont="1" applyFill="1" applyBorder="1" applyAlignment="1">
      <alignment shrinkToFit="1"/>
    </xf>
    <xf numFmtId="0" fontId="3" fillId="0" borderId="0" xfId="0" applyFont="1" applyProtection="1">
      <protection locked="0"/>
    </xf>
    <xf numFmtId="0" fontId="42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0" fillId="3" borderId="0" xfId="0" applyFill="1"/>
    <xf numFmtId="0" fontId="0" fillId="3" borderId="0" xfId="0" applyFill="1" applyProtection="1">
      <protection locked="0"/>
    </xf>
    <xf numFmtId="0" fontId="27" fillId="0" borderId="0" xfId="1" applyProtection="1">
      <protection locked="0"/>
    </xf>
    <xf numFmtId="0" fontId="0" fillId="0" borderId="0" xfId="0" applyProtection="1">
      <protection locked="0"/>
    </xf>
    <xf numFmtId="0" fontId="43" fillId="0" borderId="0" xfId="0" applyFont="1" applyAlignment="1">
      <alignment horizontal="left" vertical="center" wrapText="1"/>
    </xf>
    <xf numFmtId="0" fontId="22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3" fillId="4" borderId="0" xfId="0" applyFont="1" applyFill="1" applyProtection="1">
      <protection locked="0"/>
    </xf>
    <xf numFmtId="0" fontId="0" fillId="5" borderId="0" xfId="0" applyFill="1"/>
    <xf numFmtId="0" fontId="3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41" fillId="0" borderId="11" xfId="0" applyFont="1" applyBorder="1"/>
    <xf numFmtId="0" fontId="28" fillId="0" borderId="22" xfId="0" applyFont="1" applyBorder="1"/>
    <xf numFmtId="0" fontId="28" fillId="0" borderId="25" xfId="0" applyFont="1" applyBorder="1"/>
    <xf numFmtId="0" fontId="28" fillId="3" borderId="26" xfId="0" applyFont="1" applyFill="1" applyBorder="1" applyProtection="1">
      <protection locked="0"/>
    </xf>
    <xf numFmtId="0" fontId="28" fillId="3" borderId="22" xfId="0" applyFont="1" applyFill="1" applyBorder="1"/>
    <xf numFmtId="0" fontId="28" fillId="3" borderId="25" xfId="0" applyFont="1" applyFill="1" applyBorder="1"/>
    <xf numFmtId="0" fontId="28" fillId="0" borderId="39" xfId="0" applyFont="1" applyBorder="1" applyProtection="1">
      <protection locked="0"/>
    </xf>
    <xf numFmtId="0" fontId="28" fillId="0" borderId="37" xfId="0" applyFont="1" applyBorder="1"/>
    <xf numFmtId="0" fontId="28" fillId="0" borderId="38" xfId="0" applyFont="1" applyBorder="1"/>
    <xf numFmtId="0" fontId="28" fillId="0" borderId="45" xfId="0" applyFont="1" applyBorder="1"/>
    <xf numFmtId="0" fontId="28" fillId="0" borderId="48" xfId="0" applyFont="1" applyBorder="1"/>
    <xf numFmtId="0" fontId="28" fillId="3" borderId="10" xfId="0" applyFont="1" applyFill="1" applyBorder="1" applyProtection="1">
      <protection locked="0"/>
    </xf>
    <xf numFmtId="0" fontId="44" fillId="0" borderId="2" xfId="0" applyFont="1" applyBorder="1"/>
    <xf numFmtId="0" fontId="44" fillId="0" borderId="11" xfId="0" applyFont="1" applyBorder="1"/>
    <xf numFmtId="0" fontId="28" fillId="0" borderId="26" xfId="0" applyFont="1" applyBorder="1"/>
    <xf numFmtId="0" fontId="28" fillId="0" borderId="47" xfId="0" applyFont="1" applyBorder="1"/>
    <xf numFmtId="0" fontId="42" fillId="0" borderId="2" xfId="0" applyFont="1" applyBorder="1"/>
    <xf numFmtId="0" fontId="28" fillId="0" borderId="39" xfId="0" applyFont="1" applyBorder="1"/>
    <xf numFmtId="0" fontId="28" fillId="0" borderId="43" xfId="0" applyFont="1" applyBorder="1"/>
    <xf numFmtId="0" fontId="45" fillId="0" borderId="3" xfId="0" applyFont="1" applyBorder="1" applyAlignment="1">
      <alignment horizontal="center" textRotation="90"/>
    </xf>
    <xf numFmtId="0" fontId="45" fillId="0" borderId="4" xfId="0" applyFont="1" applyBorder="1" applyAlignment="1">
      <alignment horizontal="center" textRotation="90"/>
    </xf>
    <xf numFmtId="0" fontId="46" fillId="0" borderId="3" xfId="0" applyFont="1" applyBorder="1" applyAlignment="1">
      <alignment horizontal="center" textRotation="90" shrinkToFit="1"/>
    </xf>
    <xf numFmtId="0" fontId="47" fillId="0" borderId="21" xfId="0" applyFont="1" applyBorder="1"/>
    <xf numFmtId="0" fontId="48" fillId="0" borderId="8" xfId="0" applyFont="1" applyBorder="1" applyAlignment="1" applyProtection="1">
      <alignment shrinkToFit="1"/>
      <protection locked="0"/>
    </xf>
    <xf numFmtId="0" fontId="48" fillId="0" borderId="24" xfId="0" applyFont="1" applyBorder="1" applyAlignment="1" applyProtection="1">
      <alignment shrinkToFit="1"/>
      <protection locked="0"/>
    </xf>
    <xf numFmtId="0" fontId="48" fillId="3" borderId="24" xfId="0" applyFont="1" applyFill="1" applyBorder="1" applyAlignment="1" applyProtection="1">
      <alignment shrinkToFit="1"/>
      <protection locked="0"/>
    </xf>
    <xf numFmtId="0" fontId="48" fillId="0" borderId="36" xfId="0" applyFont="1" applyBorder="1" applyProtection="1">
      <protection locked="0"/>
    </xf>
    <xf numFmtId="0" fontId="48" fillId="0" borderId="20" xfId="0" applyFont="1" applyBorder="1" applyAlignment="1">
      <alignment shrinkToFit="1"/>
    </xf>
    <xf numFmtId="0" fontId="48" fillId="0" borderId="20" xfId="0" applyFont="1" applyBorder="1"/>
    <xf numFmtId="0" fontId="48" fillId="0" borderId="41" xfId="0" applyFont="1" applyBorder="1"/>
    <xf numFmtId="0" fontId="48" fillId="0" borderId="20" xfId="0" applyFont="1" applyBorder="1" applyAlignment="1" applyProtection="1">
      <alignment shrinkToFit="1"/>
      <protection locked="0"/>
    </xf>
    <xf numFmtId="0" fontId="48" fillId="0" borderId="33" xfId="0" applyFont="1" applyBorder="1"/>
    <xf numFmtId="0" fontId="44" fillId="0" borderId="8" xfId="0" applyFont="1" applyBorder="1" applyAlignment="1" applyProtection="1">
      <alignment shrinkToFit="1"/>
      <protection locked="0"/>
    </xf>
    <xf numFmtId="0" fontId="44" fillId="3" borderId="24" xfId="0" applyFont="1" applyFill="1" applyBorder="1" applyAlignment="1" applyProtection="1">
      <alignment shrinkToFit="1"/>
      <protection locked="0"/>
    </xf>
    <xf numFmtId="0" fontId="44" fillId="0" borderId="24" xfId="0" applyFont="1" applyBorder="1" applyAlignment="1" applyProtection="1">
      <alignment shrinkToFit="1"/>
      <protection locked="0"/>
    </xf>
    <xf numFmtId="0" fontId="44" fillId="0" borderId="20" xfId="0" applyFont="1" applyBorder="1"/>
    <xf numFmtId="0" fontId="44" fillId="0" borderId="33" xfId="0" applyFont="1" applyBorder="1" applyAlignment="1" applyProtection="1">
      <alignment shrinkToFit="1"/>
      <protection locked="0"/>
    </xf>
    <xf numFmtId="0" fontId="44" fillId="0" borderId="20" xfId="0" applyFont="1" applyBorder="1" applyAlignment="1" applyProtection="1">
      <alignment shrinkToFit="1"/>
      <protection locked="0"/>
    </xf>
    <xf numFmtId="0" fontId="44" fillId="0" borderId="51" xfId="0" applyFont="1" applyBorder="1" applyAlignment="1" applyProtection="1">
      <alignment shrinkToFit="1"/>
      <protection locked="0"/>
    </xf>
    <xf numFmtId="0" fontId="28" fillId="0" borderId="20" xfId="0" applyFont="1" applyBorder="1"/>
    <xf numFmtId="0" fontId="28" fillId="0" borderId="33" xfId="0" applyFont="1" applyBorder="1"/>
    <xf numFmtId="0" fontId="49" fillId="0" borderId="20" xfId="0" applyFont="1" applyBorder="1" applyAlignment="1">
      <alignment vertical="center" wrapText="1"/>
    </xf>
    <xf numFmtId="0" fontId="48" fillId="0" borderId="4" xfId="0" applyFont="1" applyBorder="1" applyAlignment="1" applyProtection="1">
      <alignment shrinkToFit="1"/>
      <protection locked="0"/>
    </xf>
    <xf numFmtId="0" fontId="48" fillId="0" borderId="21" xfId="0" applyFont="1" applyBorder="1" applyAlignment="1" applyProtection="1">
      <alignment shrinkToFit="1"/>
      <protection locked="0"/>
    </xf>
    <xf numFmtId="0" fontId="48" fillId="3" borderId="21" xfId="0" applyFont="1" applyFill="1" applyBorder="1" applyAlignment="1" applyProtection="1">
      <alignment shrinkToFit="1"/>
      <protection locked="0"/>
    </xf>
    <xf numFmtId="0" fontId="47" fillId="0" borderId="34" xfId="0" applyFont="1" applyBorder="1" applyProtection="1">
      <protection locked="0"/>
    </xf>
    <xf numFmtId="0" fontId="44" fillId="0" borderId="21" xfId="0" applyFont="1" applyBorder="1" applyAlignment="1" applyProtection="1">
      <alignment shrinkToFit="1"/>
      <protection locked="0"/>
    </xf>
    <xf numFmtId="0" fontId="48" fillId="0" borderId="34" xfId="0" applyFont="1" applyBorder="1" applyProtection="1">
      <protection locked="0"/>
    </xf>
    <xf numFmtId="0" fontId="48" fillId="0" borderId="20" xfId="0" applyFont="1" applyBorder="1" applyAlignment="1">
      <alignment vertical="center" wrapText="1"/>
    </xf>
    <xf numFmtId="0" fontId="44" fillId="0" borderId="20" xfId="0" applyFont="1" applyBorder="1" applyAlignment="1">
      <alignment shrinkToFit="1"/>
    </xf>
    <xf numFmtId="0" fontId="44" fillId="0" borderId="36" xfId="0" applyFont="1" applyBorder="1" applyProtection="1">
      <protection locked="0"/>
    </xf>
    <xf numFmtId="0" fontId="5" fillId="3" borderId="21" xfId="0" applyFont="1" applyFill="1" applyBorder="1" applyAlignment="1" applyProtection="1">
      <alignment shrinkToFit="1"/>
      <protection locked="0"/>
    </xf>
    <xf numFmtId="0" fontId="41" fillId="0" borderId="34" xfId="0" applyFont="1" applyBorder="1" applyProtection="1">
      <protection locked="0"/>
    </xf>
    <xf numFmtId="0" fontId="48" fillId="0" borderId="41" xfId="0" applyFont="1" applyBorder="1" applyAlignment="1">
      <alignment vertical="center" wrapText="1"/>
    </xf>
    <xf numFmtId="0" fontId="50" fillId="0" borderId="21" xfId="0" applyFont="1" applyBorder="1"/>
    <xf numFmtId="0" fontId="5" fillId="3" borderId="20" xfId="0" applyFont="1" applyFill="1" applyBorder="1" applyAlignment="1" applyProtection="1">
      <alignment shrinkToFit="1"/>
      <protection locked="0"/>
    </xf>
    <xf numFmtId="0" fontId="50" fillId="0" borderId="20" xfId="0" applyFont="1" applyBorder="1" applyProtection="1">
      <protection locked="0"/>
    </xf>
    <xf numFmtId="0" fontId="28" fillId="3" borderId="3" xfId="0" applyFont="1" applyFill="1" applyBorder="1" applyAlignment="1">
      <alignment shrinkToFit="1"/>
    </xf>
    <xf numFmtId="0" fontId="28" fillId="3" borderId="33" xfId="0" applyFont="1" applyFill="1" applyBorder="1" applyAlignment="1">
      <alignment shrinkToFit="1"/>
    </xf>
    <xf numFmtId="0" fontId="44" fillId="0" borderId="41" xfId="0" applyFont="1" applyBorder="1"/>
    <xf numFmtId="0" fontId="5" fillId="0" borderId="3" xfId="0" applyFont="1" applyBorder="1" applyAlignment="1" applyProtection="1">
      <alignment shrinkToFit="1"/>
      <protection locked="0"/>
    </xf>
    <xf numFmtId="0" fontId="44" fillId="0" borderId="4" xfId="0" applyFont="1" applyBorder="1" applyAlignment="1" applyProtection="1">
      <alignment shrinkToFit="1"/>
      <protection locked="0"/>
    </xf>
    <xf numFmtId="0" fontId="44" fillId="3" borderId="21" xfId="0" applyFont="1" applyFill="1" applyBorder="1" applyAlignment="1" applyProtection="1">
      <alignment shrinkToFit="1"/>
      <protection locked="0"/>
    </xf>
    <xf numFmtId="0" fontId="28" fillId="0" borderId="43" xfId="0" applyFont="1" applyBorder="1" applyProtection="1">
      <protection locked="0"/>
    </xf>
    <xf numFmtId="0" fontId="48" fillId="0" borderId="40" xfId="0" applyFont="1" applyBorder="1" applyProtection="1">
      <protection locked="0"/>
    </xf>
    <xf numFmtId="0" fontId="25" fillId="0" borderId="5" xfId="0" applyFont="1" applyBorder="1" applyAlignment="1" applyProtection="1">
      <alignment shrinkToFit="1"/>
      <protection locked="0"/>
    </xf>
    <xf numFmtId="0" fontId="16" fillId="0" borderId="15" xfId="0" applyFont="1" applyBorder="1" applyAlignment="1" applyProtection="1">
      <alignment shrinkToFit="1"/>
      <protection locked="0"/>
    </xf>
    <xf numFmtId="0" fontId="51" fillId="0" borderId="4" xfId="0" applyFont="1" applyBorder="1" applyAlignment="1">
      <alignment horizontal="center" textRotation="90"/>
    </xf>
    <xf numFmtId="0" fontId="52" fillId="0" borderId="0" xfId="0" applyFont="1"/>
    <xf numFmtId="0" fontId="1" fillId="0" borderId="0" xfId="0" applyFont="1"/>
    <xf numFmtId="0" fontId="0" fillId="0" borderId="0" xfId="0" applyNumberFormat="1"/>
    <xf numFmtId="0" fontId="27" fillId="0" borderId="15" xfId="1" applyBorder="1" applyAlignment="1">
      <alignment vertical="center"/>
    </xf>
    <xf numFmtId="0" fontId="27" fillId="0" borderId="53" xfId="1" applyFill="1" applyBorder="1" applyAlignment="1">
      <alignment vertical="center"/>
    </xf>
    <xf numFmtId="0" fontId="48" fillId="3" borderId="36" xfId="0" applyFont="1" applyFill="1" applyBorder="1" applyAlignment="1" applyProtection="1">
      <alignment shrinkToFit="1"/>
      <protection locked="0"/>
    </xf>
    <xf numFmtId="0" fontId="55" fillId="0" borderId="3" xfId="0" applyFont="1" applyBorder="1" applyAlignment="1">
      <alignment horizontal="center" textRotation="90" shrinkToFit="1"/>
    </xf>
    <xf numFmtId="49" fontId="56" fillId="0" borderId="5" xfId="0" applyNumberFormat="1" applyFont="1" applyBorder="1" applyAlignment="1">
      <alignment horizontal="center" textRotation="90"/>
    </xf>
    <xf numFmtId="0" fontId="3" fillId="0" borderId="3" xfId="0" applyFont="1" applyBorder="1" applyAlignment="1">
      <alignment textRotation="90"/>
    </xf>
    <xf numFmtId="0" fontId="45" fillId="0" borderId="5" xfId="0" applyFont="1" applyBorder="1" applyAlignment="1">
      <alignment horizontal="center" textRotation="90"/>
    </xf>
    <xf numFmtId="0" fontId="13" fillId="0" borderId="5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 shrinkToFit="1"/>
    </xf>
    <xf numFmtId="0" fontId="57" fillId="0" borderId="17" xfId="0" applyFont="1" applyBorder="1" applyAlignment="1" applyProtection="1">
      <alignment horizontal="left" shrinkToFit="1"/>
      <protection locked="0"/>
    </xf>
    <xf numFmtId="0" fontId="57" fillId="0" borderId="20" xfId="0" applyFont="1" applyBorder="1" applyAlignment="1" applyProtection="1">
      <alignment horizontal="left" shrinkToFit="1"/>
      <protection locked="0"/>
    </xf>
    <xf numFmtId="0" fontId="57" fillId="0" borderId="21" xfId="0" applyFont="1" applyBorder="1" applyAlignment="1" applyProtection="1">
      <alignment horizontal="left" shrinkToFit="1"/>
      <protection locked="0"/>
    </xf>
    <xf numFmtId="0" fontId="21" fillId="0" borderId="14" xfId="0" applyFont="1" applyFill="1" applyBorder="1" applyAlignment="1" applyProtection="1">
      <alignment horizontal="left" shrinkToFit="1"/>
      <protection locked="0"/>
    </xf>
    <xf numFmtId="1" fontId="24" fillId="0" borderId="15" xfId="0" applyNumberFormat="1" applyFont="1" applyBorder="1" applyAlignment="1" applyProtection="1">
      <alignment horizontal="centerContinuous" shrinkToFit="1"/>
      <protection locked="0"/>
    </xf>
    <xf numFmtId="0" fontId="57" fillId="0" borderId="15" xfId="0" applyFont="1" applyBorder="1" applyAlignment="1" applyProtection="1">
      <alignment horizontal="left" shrinkToFit="1"/>
      <protection locked="0"/>
    </xf>
    <xf numFmtId="0" fontId="1" fillId="0" borderId="14" xfId="0" applyFont="1" applyBorder="1"/>
    <xf numFmtId="1" fontId="57" fillId="0" borderId="15" xfId="0" applyNumberFormat="1" applyFont="1" applyBorder="1" applyAlignment="1" applyProtection="1">
      <alignment horizontal="centerContinuous" shrinkToFit="1"/>
      <protection locked="0"/>
    </xf>
    <xf numFmtId="1" fontId="22" fillId="0" borderId="14" xfId="0" applyNumberFormat="1" applyFont="1" applyBorder="1" applyAlignment="1" applyProtection="1">
      <alignment horizontal="left" shrinkToFit="1"/>
      <protection locked="0"/>
    </xf>
    <xf numFmtId="1" fontId="22" fillId="0" borderId="24" xfId="0" applyNumberFormat="1" applyFont="1" applyBorder="1" applyAlignment="1" applyProtection="1">
      <alignment horizontal="centerContinuous" shrinkToFit="1"/>
      <protection locked="0"/>
    </xf>
    <xf numFmtId="1" fontId="57" fillId="0" borderId="21" xfId="0" applyNumberFormat="1" applyFont="1" applyBorder="1" applyAlignment="1" applyProtection="1">
      <alignment horizontal="centerContinuous" shrinkToFit="1"/>
      <protection locked="0"/>
    </xf>
    <xf numFmtId="1" fontId="22" fillId="0" borderId="15" xfId="0" applyNumberFormat="1" applyFont="1" applyBorder="1" applyAlignment="1" applyProtection="1">
      <alignment shrinkToFit="1"/>
      <protection locked="0"/>
    </xf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48" fillId="0" borderId="36" xfId="0" applyFont="1" applyBorder="1" applyAlignment="1" applyProtection="1">
      <alignment shrinkToFit="1"/>
      <protection locked="0"/>
    </xf>
    <xf numFmtId="0" fontId="0" fillId="0" borderId="49" xfId="0" applyBorder="1"/>
    <xf numFmtId="0" fontId="28" fillId="0" borderId="23" xfId="0" applyFont="1" applyBorder="1"/>
    <xf numFmtId="0" fontId="28" fillId="0" borderId="34" xfId="0" applyFont="1" applyBorder="1"/>
    <xf numFmtId="0" fontId="27" fillId="0" borderId="20" xfId="1" applyBorder="1"/>
    <xf numFmtId="0" fontId="27" fillId="0" borderId="41" xfId="1" applyBorder="1"/>
    <xf numFmtId="0" fontId="36" fillId="0" borderId="33" xfId="0" applyFont="1" applyBorder="1" applyProtection="1">
      <protection locked="0"/>
    </xf>
    <xf numFmtId="0" fontId="4" fillId="0" borderId="20" xfId="0" applyFont="1" applyFill="1" applyBorder="1" applyAlignment="1" applyProtection="1">
      <alignment shrinkToFit="1"/>
      <protection locked="0"/>
    </xf>
    <xf numFmtId="0" fontId="27" fillId="0" borderId="57" xfId="1" applyBorder="1"/>
    <xf numFmtId="0" fontId="4" fillId="0" borderId="41" xfId="0" applyFont="1" applyFill="1" applyBorder="1" applyAlignment="1" applyProtection="1">
      <alignment shrinkToFit="1"/>
      <protection locked="0"/>
    </xf>
    <xf numFmtId="0" fontId="25" fillId="0" borderId="35" xfId="0" applyFont="1" applyBorder="1" applyAlignment="1" applyProtection="1">
      <alignment shrinkToFit="1"/>
      <protection locked="0"/>
    </xf>
    <xf numFmtId="0" fontId="29" fillId="2" borderId="41" xfId="0" applyFont="1" applyFill="1" applyBorder="1" applyAlignment="1">
      <alignment shrinkToFit="1"/>
    </xf>
    <xf numFmtId="0" fontId="48" fillId="0" borderId="41" xfId="0" applyFont="1" applyBorder="1" applyAlignment="1">
      <alignment shrinkToFit="1"/>
    </xf>
    <xf numFmtId="0" fontId="25" fillId="0" borderId="41" xfId="0" applyFont="1" applyBorder="1" applyAlignment="1" applyProtection="1">
      <alignment shrinkToFit="1"/>
      <protection locked="0"/>
    </xf>
    <xf numFmtId="0" fontId="48" fillId="0" borderId="41" xfId="0" applyFont="1" applyBorder="1" applyAlignment="1" applyProtection="1">
      <alignment shrinkToFit="1"/>
      <protection locked="0"/>
    </xf>
    <xf numFmtId="1" fontId="0" fillId="3" borderId="41" xfId="0" applyNumberFormat="1" applyFill="1" applyBorder="1" applyAlignment="1" applyProtection="1">
      <alignment shrinkToFit="1"/>
      <protection locked="0"/>
    </xf>
    <xf numFmtId="1" fontId="1" fillId="2" borderId="41" xfId="0" applyNumberFormat="1" applyFont="1" applyFill="1" applyBorder="1" applyAlignment="1">
      <alignment shrinkToFit="1"/>
    </xf>
    <xf numFmtId="0" fontId="0" fillId="2" borderId="41" xfId="0" applyFill="1" applyBorder="1"/>
    <xf numFmtId="0" fontId="0" fillId="0" borderId="22" xfId="0" applyBorder="1"/>
    <xf numFmtId="0" fontId="0" fillId="0" borderId="45" xfId="0" applyBorder="1"/>
    <xf numFmtId="0" fontId="27" fillId="0" borderId="50" xfId="1" applyBorder="1"/>
    <xf numFmtId="0" fontId="39" fillId="0" borderId="41" xfId="0" applyFont="1" applyBorder="1" applyAlignment="1">
      <alignment vertical="center" wrapText="1"/>
    </xf>
    <xf numFmtId="0" fontId="48" fillId="3" borderId="40" xfId="0" applyFont="1" applyFill="1" applyBorder="1" applyAlignment="1" applyProtection="1">
      <alignment shrinkToFit="1"/>
      <protection locked="0"/>
    </xf>
    <xf numFmtId="0" fontId="40" fillId="0" borderId="44" xfId="0" applyFont="1" applyBorder="1"/>
    <xf numFmtId="0" fontId="28" fillId="3" borderId="2" xfId="0" applyFont="1" applyFill="1" applyBorder="1" applyProtection="1">
      <protection locked="0"/>
    </xf>
    <xf numFmtId="0" fontId="42" fillId="0" borderId="21" xfId="0" applyFont="1" applyBorder="1" applyAlignment="1" applyProtection="1">
      <alignment shrinkToFit="1"/>
      <protection locked="0"/>
    </xf>
    <xf numFmtId="0" fontId="58" fillId="0" borderId="34" xfId="0" applyFont="1" applyBorder="1" applyProtection="1">
      <protection locked="0"/>
    </xf>
    <xf numFmtId="0" fontId="59" fillId="0" borderId="20" xfId="0" applyFont="1" applyBorder="1" applyAlignment="1">
      <alignment vertical="center" wrapText="1"/>
    </xf>
    <xf numFmtId="0" fontId="42" fillId="0" borderId="20" xfId="0" applyFont="1" applyBorder="1" applyAlignment="1">
      <alignment vertical="center" wrapText="1"/>
    </xf>
    <xf numFmtId="0" fontId="28" fillId="0" borderId="41" xfId="0" applyFont="1" applyBorder="1"/>
    <xf numFmtId="0" fontId="60" fillId="0" borderId="0" xfId="0" applyFont="1"/>
    <xf numFmtId="0" fontId="4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53" fillId="0" borderId="24" xfId="0" applyFont="1" applyBorder="1"/>
    <xf numFmtId="0" fontId="53" fillId="0" borderId="20" xfId="0" applyFont="1" applyBorder="1"/>
    <xf numFmtId="0" fontId="47" fillId="0" borderId="14" xfId="0" applyFont="1" applyBorder="1" applyAlignment="1" applyProtection="1">
      <alignment shrinkToFit="1"/>
      <protection locked="0"/>
    </xf>
    <xf numFmtId="0" fontId="5" fillId="0" borderId="5" xfId="0" applyFont="1" applyBorder="1" applyAlignment="1" applyProtection="1">
      <alignment horizontal="center" textRotation="90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center" textRotation="90"/>
      <protection locked="0"/>
    </xf>
    <xf numFmtId="0" fontId="17" fillId="0" borderId="1" xfId="0" applyFont="1" applyBorder="1" applyAlignment="1" applyProtection="1">
      <alignment horizontal="center" textRotation="90"/>
      <protection locked="0"/>
    </xf>
    <xf numFmtId="0" fontId="17" fillId="0" borderId="3" xfId="0" applyFont="1" applyBorder="1" applyAlignment="1" applyProtection="1">
      <alignment horizontal="center" textRotation="90"/>
      <protection locked="0"/>
    </xf>
    <xf numFmtId="0" fontId="18" fillId="0" borderId="1" xfId="0" applyFont="1" applyBorder="1" applyAlignment="1" applyProtection="1">
      <alignment horizontal="center" textRotation="90"/>
      <protection locked="0"/>
    </xf>
    <xf numFmtId="0" fontId="5" fillId="0" borderId="3" xfId="0" applyFont="1" applyBorder="1" applyAlignment="1" applyProtection="1">
      <alignment horizontal="center" textRotation="90"/>
      <protection locked="0"/>
    </xf>
    <xf numFmtId="1" fontId="22" fillId="0" borderId="32" xfId="0" applyNumberFormat="1" applyFont="1" applyBorder="1" applyAlignment="1" applyProtection="1">
      <alignment horizontal="centerContinuous" shrinkToFit="1"/>
      <protection locked="0"/>
    </xf>
    <xf numFmtId="1" fontId="22" fillId="0" borderId="35" xfId="0" applyNumberFormat="1" applyFont="1" applyBorder="1" applyAlignment="1" applyProtection="1">
      <alignment horizontal="centerContinuous" shrinkToFit="1"/>
      <protection locked="0"/>
    </xf>
    <xf numFmtId="1" fontId="21" fillId="0" borderId="34" xfId="0" applyNumberFormat="1" applyFont="1" applyBorder="1" applyAlignment="1" applyProtection="1">
      <alignment shrinkToFit="1"/>
      <protection locked="0"/>
    </xf>
    <xf numFmtId="0" fontId="5" fillId="0" borderId="6" xfId="0" applyFont="1" applyBorder="1" applyAlignment="1" applyProtection="1">
      <alignment horizontal="center" textRotation="90" shrinkToFit="1"/>
      <protection locked="0"/>
    </xf>
    <xf numFmtId="0" fontId="5" fillId="0" borderId="18" xfId="0" applyFont="1" applyBorder="1" applyAlignment="1" applyProtection="1">
      <alignment horizontal="center" textRotation="90" shrinkToFit="1"/>
      <protection locked="0"/>
    </xf>
    <xf numFmtId="0" fontId="5" fillId="0" borderId="7" xfId="0" applyFont="1" applyBorder="1" applyAlignment="1" applyProtection="1">
      <alignment horizontal="center" textRotation="90"/>
      <protection locked="0"/>
    </xf>
    <xf numFmtId="0" fontId="5" fillId="0" borderId="19" xfId="0" applyFont="1" applyBorder="1" applyAlignment="1" applyProtection="1">
      <alignment horizontal="center" textRotation="90"/>
      <protection locked="0"/>
    </xf>
    <xf numFmtId="0" fontId="26" fillId="0" borderId="26" xfId="0" applyFont="1" applyBorder="1" applyAlignment="1" applyProtection="1">
      <alignment horizontal="center"/>
      <protection locked="0"/>
    </xf>
    <xf numFmtId="0" fontId="26" fillId="0" borderId="25" xfId="0" applyFont="1" applyBorder="1" applyAlignment="1" applyProtection="1">
      <alignment horizontal="center"/>
      <protection locked="0"/>
    </xf>
    <xf numFmtId="0" fontId="5" fillId="0" borderId="52" xfId="0" applyFont="1" applyBorder="1" applyAlignment="1" applyProtection="1">
      <alignment horizontal="center" textRotation="90" shrinkToFit="1"/>
      <protection locked="0"/>
    </xf>
    <xf numFmtId="0" fontId="5" fillId="0" borderId="53" xfId="0" applyFont="1" applyBorder="1" applyAlignment="1" applyProtection="1">
      <alignment horizontal="center" textRotation="90"/>
      <protection locked="0"/>
    </xf>
    <xf numFmtId="0" fontId="26" fillId="0" borderId="39" xfId="0" applyFont="1" applyBorder="1" applyAlignment="1" applyProtection="1">
      <alignment horizontal="center"/>
      <protection locked="0"/>
    </xf>
    <xf numFmtId="0" fontId="26" fillId="0" borderId="38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textRotation="90"/>
      <protection locked="0"/>
    </xf>
    <xf numFmtId="0" fontId="5" fillId="0" borderId="15" xfId="0" applyFont="1" applyBorder="1" applyAlignment="1" applyProtection="1">
      <alignment horizontal="center" textRotation="90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238" TargetMode="External"/><Relationship Id="rId13" Type="http://schemas.openxmlformats.org/officeDocument/2006/relationships/hyperlink" Target="http://dispace.edu.nstu.ru/personal/index/46127" TargetMode="External"/><Relationship Id="rId18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didesk/course/show/1033/1" TargetMode="External"/><Relationship Id="rId7" Type="http://schemas.openxmlformats.org/officeDocument/2006/relationships/hyperlink" Target="http://dispace.edu.nstu.ru/personal/index/46153" TargetMode="External"/><Relationship Id="rId12" Type="http://schemas.openxmlformats.org/officeDocument/2006/relationships/hyperlink" Target="http://dispace.edu.nstu.ru/personal/index/46161" TargetMode="External"/><Relationship Id="rId17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didesk/course/show/1033/1" TargetMode="External"/><Relationship Id="rId20" Type="http://schemas.openxmlformats.org/officeDocument/2006/relationships/hyperlink" Target="http://dispace.edu.nstu.ru/didesk/course/show/1033/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255" TargetMode="External"/><Relationship Id="rId11" Type="http://schemas.openxmlformats.org/officeDocument/2006/relationships/hyperlink" Target="http://dispace.edu.nstu.ru/personal/index/46129" TargetMode="External"/><Relationship Id="rId5" Type="http://schemas.openxmlformats.org/officeDocument/2006/relationships/hyperlink" Target="http://dispace.edu.nstu.ru/personal/index/46148" TargetMode="External"/><Relationship Id="rId15" Type="http://schemas.openxmlformats.org/officeDocument/2006/relationships/hyperlink" Target="http://dispace.edu.nstu.ru/personal/index/46283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dispace.edu.nstu.ru/personal/index/46121" TargetMode="External"/><Relationship Id="rId19" Type="http://schemas.openxmlformats.org/officeDocument/2006/relationships/hyperlink" Target="http://dispace.edu.nstu.ru/didesk/course/show/1033/1" TargetMode="External"/><Relationship Id="rId4" Type="http://schemas.openxmlformats.org/officeDocument/2006/relationships/hyperlink" Target="http://dispace.edu.nstu.ru/personal/index/46250" TargetMode="External"/><Relationship Id="rId9" Type="http://schemas.openxmlformats.org/officeDocument/2006/relationships/hyperlink" Target="http://dispace.edu.nstu.ru/personal/index/46151" TargetMode="External"/><Relationship Id="rId14" Type="http://schemas.openxmlformats.org/officeDocument/2006/relationships/hyperlink" Target="http://dispace.edu.nstu.ru/personal/index/46138" TargetMode="External"/><Relationship Id="rId22" Type="http://schemas.openxmlformats.org/officeDocument/2006/relationships/hyperlink" Target="http://dispace.edu.nstu.ru/didesk/course/show/1033/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172" TargetMode="External"/><Relationship Id="rId13" Type="http://schemas.openxmlformats.org/officeDocument/2006/relationships/hyperlink" Target="http://dispace.edu.nstu.ru/personal/index/46152" TargetMode="External"/><Relationship Id="rId18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didesk/course/show/1033/1" TargetMode="External"/><Relationship Id="rId7" Type="http://schemas.openxmlformats.org/officeDocument/2006/relationships/hyperlink" Target="http://dispace.edu.nstu.ru/personal/index/46302" TargetMode="External"/><Relationship Id="rId12" Type="http://schemas.openxmlformats.org/officeDocument/2006/relationships/hyperlink" Target="http://dispace.edu.nstu.ru/personal/index/46291" TargetMode="External"/><Relationship Id="rId17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46163" TargetMode="External"/><Relationship Id="rId20" Type="http://schemas.openxmlformats.org/officeDocument/2006/relationships/hyperlink" Target="http://dispace.edu.nstu.ru/didesk/course/show/1033/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297" TargetMode="External"/><Relationship Id="rId11" Type="http://schemas.openxmlformats.org/officeDocument/2006/relationships/hyperlink" Target="http://dispace.edu.nstu.ru/personal/index/46154" TargetMode="External"/><Relationship Id="rId5" Type="http://schemas.openxmlformats.org/officeDocument/2006/relationships/hyperlink" Target="http://dispace.edu.nstu.ru/personal/index/46200" TargetMode="External"/><Relationship Id="rId15" Type="http://schemas.openxmlformats.org/officeDocument/2006/relationships/hyperlink" Target="http://dispace.edu.nstu.ru/personal/index/46258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://dispace.edu.nstu.ru/personal/index/46176" TargetMode="External"/><Relationship Id="rId19" Type="http://schemas.openxmlformats.org/officeDocument/2006/relationships/hyperlink" Target="http://dispace.edu.nstu.ru/didesk/course/show/1033/1" TargetMode="External"/><Relationship Id="rId4" Type="http://schemas.openxmlformats.org/officeDocument/2006/relationships/hyperlink" Target="http://dispace.edu.nstu.ru/personal/index/46294" TargetMode="External"/><Relationship Id="rId9" Type="http://schemas.openxmlformats.org/officeDocument/2006/relationships/hyperlink" Target="http://dispace.edu.nstu.ru/personal/index/46203" TargetMode="External"/><Relationship Id="rId14" Type="http://schemas.openxmlformats.org/officeDocument/2006/relationships/hyperlink" Target="http://dispace.edu.nstu.ru/personal/index/46259" TargetMode="External"/><Relationship Id="rId22" Type="http://schemas.openxmlformats.org/officeDocument/2006/relationships/hyperlink" Target="http://dispace.edu.nstu.ru/didesk/course/show/1033/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249" TargetMode="External"/><Relationship Id="rId13" Type="http://schemas.openxmlformats.org/officeDocument/2006/relationships/hyperlink" Target="http://dispace.edu.nstu.ru/personal/index/46263" TargetMode="External"/><Relationship Id="rId18" Type="http://schemas.openxmlformats.org/officeDocument/2006/relationships/hyperlink" Target="http://dispace.edu.nstu.ru/personal/index/46158" TargetMode="External"/><Relationship Id="rId26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46164" TargetMode="External"/><Relationship Id="rId7" Type="http://schemas.openxmlformats.org/officeDocument/2006/relationships/hyperlink" Target="http://dispace.edu.nstu.ru/personal/index/46119" TargetMode="External"/><Relationship Id="rId12" Type="http://schemas.openxmlformats.org/officeDocument/2006/relationships/hyperlink" Target="http://dispace.edu.nstu.ru/personal/index/46243" TargetMode="External"/><Relationship Id="rId17" Type="http://schemas.openxmlformats.org/officeDocument/2006/relationships/hyperlink" Target="http://dispace.edu.nstu.ru/personal/index/46254" TargetMode="External"/><Relationship Id="rId25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46277" TargetMode="External"/><Relationship Id="rId20" Type="http://schemas.openxmlformats.org/officeDocument/2006/relationships/hyperlink" Target="http://dispace.edu.nstu.ru/personal/index/46128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237" TargetMode="External"/><Relationship Id="rId11" Type="http://schemas.openxmlformats.org/officeDocument/2006/relationships/hyperlink" Target="http://dispace.edu.nstu.ru/personal/index/46240" TargetMode="External"/><Relationship Id="rId24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personal/index/46242" TargetMode="External"/><Relationship Id="rId15" Type="http://schemas.openxmlformats.org/officeDocument/2006/relationships/hyperlink" Target="http://dispace.edu.nstu.ru/personal/index/46157" TargetMode="External"/><Relationship Id="rId23" Type="http://schemas.openxmlformats.org/officeDocument/2006/relationships/hyperlink" Target="http://dispace.edu.nstu.ru/didesk/course/show/1033/1" TargetMode="External"/><Relationship Id="rId10" Type="http://schemas.openxmlformats.org/officeDocument/2006/relationships/hyperlink" Target="http://dispace.edu.nstu.ru/personal/index/46156" TargetMode="External"/><Relationship Id="rId19" Type="http://schemas.openxmlformats.org/officeDocument/2006/relationships/hyperlink" Target="http://dispace.edu.nstu.ru/personal/index/46275" TargetMode="External"/><Relationship Id="rId4" Type="http://schemas.openxmlformats.org/officeDocument/2006/relationships/hyperlink" Target="http://dispace.edu.nstu.ru/personal/index/46267" TargetMode="External"/><Relationship Id="rId9" Type="http://schemas.openxmlformats.org/officeDocument/2006/relationships/hyperlink" Target="http://dispace.edu.nstu.ru/personal/index/46253" TargetMode="External"/><Relationship Id="rId14" Type="http://schemas.openxmlformats.org/officeDocument/2006/relationships/hyperlink" Target="http://dispace.edu.nstu.ru/personal/index/46256" TargetMode="External"/><Relationship Id="rId22" Type="http://schemas.openxmlformats.org/officeDocument/2006/relationships/hyperlink" Target="http://dispace.edu.nstu.ru/personal/index/46284" TargetMode="External"/><Relationship Id="rId27" Type="http://schemas.openxmlformats.org/officeDocument/2006/relationships/hyperlink" Target="http://dispace.edu.nstu.ru/didesk/course/show/1033/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174" TargetMode="External"/><Relationship Id="rId13" Type="http://schemas.openxmlformats.org/officeDocument/2006/relationships/hyperlink" Target="http://dispace.edu.nstu.ru/personal/index/46190" TargetMode="External"/><Relationship Id="rId18" Type="http://schemas.openxmlformats.org/officeDocument/2006/relationships/hyperlink" Target="http://dispace.edu.nstu.ru/personal/index/46186" TargetMode="External"/><Relationship Id="rId26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46310" TargetMode="External"/><Relationship Id="rId7" Type="http://schemas.openxmlformats.org/officeDocument/2006/relationships/hyperlink" Target="http://dispace.edu.nstu.ru/personal/index/46298" TargetMode="External"/><Relationship Id="rId12" Type="http://schemas.openxmlformats.org/officeDocument/2006/relationships/hyperlink" Target="http://dispace.edu.nstu.ru/personal/index/46182" TargetMode="External"/><Relationship Id="rId17" Type="http://schemas.openxmlformats.org/officeDocument/2006/relationships/hyperlink" Target="http://dispace.edu.nstu.ru/personal/index/46290" TargetMode="External"/><Relationship Id="rId25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46170" TargetMode="External"/><Relationship Id="rId20" Type="http://schemas.openxmlformats.org/officeDocument/2006/relationships/hyperlink" Target="http://dispace.edu.nstu.ru/personal/index/46305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179" TargetMode="External"/><Relationship Id="rId11" Type="http://schemas.openxmlformats.org/officeDocument/2006/relationships/hyperlink" Target="http://dispace.edu.nstu.ru/personal/index/46201" TargetMode="External"/><Relationship Id="rId24" Type="http://schemas.openxmlformats.org/officeDocument/2006/relationships/hyperlink" Target="http://dispace.edu.nstu.ru/didesk/course/show/1033/1" TargetMode="External"/><Relationship Id="rId5" Type="http://schemas.openxmlformats.org/officeDocument/2006/relationships/hyperlink" Target="http://dispace.edu.nstu.ru/personal/index/46180" TargetMode="External"/><Relationship Id="rId15" Type="http://schemas.openxmlformats.org/officeDocument/2006/relationships/hyperlink" Target="http://dispace.edu.nstu.ru/personal/index/46188" TargetMode="External"/><Relationship Id="rId23" Type="http://schemas.openxmlformats.org/officeDocument/2006/relationships/hyperlink" Target="http://dispace.edu.nstu.ru/didesk/course/show/1033/1" TargetMode="External"/><Relationship Id="rId28" Type="http://schemas.openxmlformats.org/officeDocument/2006/relationships/printerSettings" Target="../printerSettings/printerSettings3.bin"/><Relationship Id="rId10" Type="http://schemas.openxmlformats.org/officeDocument/2006/relationships/hyperlink" Target="http://dispace.edu.nstu.ru/personal/index/46181" TargetMode="External"/><Relationship Id="rId19" Type="http://schemas.openxmlformats.org/officeDocument/2006/relationships/hyperlink" Target="http://dispace.edu.nstu.ru/personal/index/46308" TargetMode="External"/><Relationship Id="rId4" Type="http://schemas.openxmlformats.org/officeDocument/2006/relationships/hyperlink" Target="http://dispace.edu.nstu.ru/personal/index/36167" TargetMode="External"/><Relationship Id="rId9" Type="http://schemas.openxmlformats.org/officeDocument/2006/relationships/hyperlink" Target="http://dispace.edu.nstu.ru/personal/index/46292" TargetMode="External"/><Relationship Id="rId14" Type="http://schemas.openxmlformats.org/officeDocument/2006/relationships/hyperlink" Target="http://dispace.edu.nstu.ru/personal/index/46183" TargetMode="External"/><Relationship Id="rId22" Type="http://schemas.openxmlformats.org/officeDocument/2006/relationships/hyperlink" Target="http://dispace.edu.nstu.ru/personal/index/46217" TargetMode="External"/><Relationship Id="rId27" Type="http://schemas.openxmlformats.org/officeDocument/2006/relationships/hyperlink" Target="http://dispace.edu.nstu.ru/didesk/course/show/1033/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282" TargetMode="External"/><Relationship Id="rId13" Type="http://schemas.openxmlformats.org/officeDocument/2006/relationships/hyperlink" Target="http://dispace.edu.nstu.ru/personal/index/46192" TargetMode="External"/><Relationship Id="rId18" Type="http://schemas.openxmlformats.org/officeDocument/2006/relationships/hyperlink" Target="http://dispace.edu.nstu.ru/didesk/course/show/1033/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http://dispace.edu.nstu.ru/personal/index/46184" TargetMode="External"/><Relationship Id="rId12" Type="http://schemas.openxmlformats.org/officeDocument/2006/relationships/hyperlink" Target="http://dispace.edu.nstu.ru/personal/index/46136" TargetMode="External"/><Relationship Id="rId17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didesk/course/show/1033/1" TargetMode="External"/><Relationship Id="rId20" Type="http://schemas.openxmlformats.org/officeDocument/2006/relationships/hyperlink" Target="http://dispace.edu.nstu.ru/personal/index/46119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304" TargetMode="External"/><Relationship Id="rId11" Type="http://schemas.openxmlformats.org/officeDocument/2006/relationships/hyperlink" Target="http://dispace.edu.nstu.ru/personal/index/38952" TargetMode="External"/><Relationship Id="rId5" Type="http://schemas.openxmlformats.org/officeDocument/2006/relationships/hyperlink" Target="http://dispace.edu.nstu.ru/personal/index/46115" TargetMode="External"/><Relationship Id="rId15" Type="http://schemas.openxmlformats.org/officeDocument/2006/relationships/hyperlink" Target="http://dispace.edu.nstu.ru/didesk/course/show/1033/1" TargetMode="External"/><Relationship Id="rId10" Type="http://schemas.openxmlformats.org/officeDocument/2006/relationships/hyperlink" Target="http://dispace.edu.nstu.ru/personal/index/46117" TargetMode="External"/><Relationship Id="rId19" Type="http://schemas.openxmlformats.org/officeDocument/2006/relationships/hyperlink" Target="http://dispace.edu.nstu.ru/didesk/course/show/1033/1" TargetMode="External"/><Relationship Id="rId4" Type="http://schemas.openxmlformats.org/officeDocument/2006/relationships/hyperlink" Target="http://dispace.edu.nstu.ru/personal/index/46246" TargetMode="External"/><Relationship Id="rId9" Type="http://schemas.openxmlformats.org/officeDocument/2006/relationships/hyperlink" Target="http://dispace.edu.nstu.ru/personal/index/38853" TargetMode="External"/><Relationship Id="rId14" Type="http://schemas.openxmlformats.org/officeDocument/2006/relationships/hyperlink" Target="http://dispace.edu.nstu.ru/personal/index/4613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46149" TargetMode="External"/><Relationship Id="rId13" Type="http://schemas.openxmlformats.org/officeDocument/2006/relationships/hyperlink" Target="http://dispace.edu.nstu.ru/didesk/course/show/1033/1" TargetMode="External"/><Relationship Id="rId18" Type="http://schemas.openxmlformats.org/officeDocument/2006/relationships/printerSettings" Target="../printerSettings/printerSettings5.bin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46120" TargetMode="External"/><Relationship Id="rId12" Type="http://schemas.openxmlformats.org/officeDocument/2006/relationships/hyperlink" Target="http://dispace.edu.nstu.ru/personal/index/46210" TargetMode="External"/><Relationship Id="rId17" Type="http://schemas.openxmlformats.org/officeDocument/2006/relationships/hyperlink" Target="http://dispace.edu.nstu.ru/didesk/course/show/1033/1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didesk/course/show/1033/1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46266" TargetMode="External"/><Relationship Id="rId11" Type="http://schemas.openxmlformats.org/officeDocument/2006/relationships/hyperlink" Target="http://dispace.edu.nstu.ru/personal/index/38856" TargetMode="External"/><Relationship Id="rId5" Type="http://schemas.openxmlformats.org/officeDocument/2006/relationships/hyperlink" Target="http://dispace.edu.nstu.ru/personal/index/46276" TargetMode="External"/><Relationship Id="rId15" Type="http://schemas.openxmlformats.org/officeDocument/2006/relationships/hyperlink" Target="http://dispace.edu.nstu.ru/didesk/course/show/1033/1" TargetMode="External"/><Relationship Id="rId10" Type="http://schemas.openxmlformats.org/officeDocument/2006/relationships/hyperlink" Target="http://dispace.edu.nstu.ru/personal/index/46155" TargetMode="External"/><Relationship Id="rId4" Type="http://schemas.openxmlformats.org/officeDocument/2006/relationships/hyperlink" Target="http://dispace.edu.nstu.ru/personal/index/46272" TargetMode="External"/><Relationship Id="rId9" Type="http://schemas.openxmlformats.org/officeDocument/2006/relationships/hyperlink" Target="http://dispace.edu.nstu.ru/personal/index/46142" TargetMode="External"/><Relationship Id="rId14" Type="http://schemas.openxmlformats.org/officeDocument/2006/relationships/hyperlink" Target="http://dispace.edu.nstu.ru/didesk/course/show/1033/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test/test/index/6249" TargetMode="External"/><Relationship Id="rId5" Type="http://schemas.openxmlformats.org/officeDocument/2006/relationships/hyperlink" Target="http://dispace.edu.nstu.ru/ditest/test/index/5558" TargetMode="External"/><Relationship Id="rId4" Type="http://schemas.openxmlformats.org/officeDocument/2006/relationships/hyperlink" Target="http://dispace.edu.nstu.ru/didesk/course/show/1033/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test/test/index/6249" TargetMode="External"/><Relationship Id="rId5" Type="http://schemas.openxmlformats.org/officeDocument/2006/relationships/hyperlink" Target="http://dispace.edu.nstu.ru/ditest/test/index/5558" TargetMode="External"/><Relationship Id="rId4" Type="http://schemas.openxmlformats.org/officeDocument/2006/relationships/hyperlink" Target="http://dispace.edu.nstu.ru/didesk/course/show/1033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37"/>
  <sheetViews>
    <sheetView zoomScale="85" zoomScaleNormal="85" workbookViewId="0">
      <selection activeCell="BA10" sqref="BA10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8"/>
      <c r="C1" s="279"/>
      <c r="D1" s="278"/>
      <c r="E1" s="278"/>
      <c r="F1" s="278"/>
      <c r="G1" s="278"/>
      <c r="H1" s="278"/>
      <c r="I1" s="278"/>
      <c r="J1" s="280"/>
      <c r="K1" s="280"/>
      <c r="L1" s="278"/>
      <c r="M1" s="278"/>
      <c r="N1" s="280" t="s">
        <v>64</v>
      </c>
      <c r="O1" s="280"/>
      <c r="P1" s="280"/>
      <c r="Q1" s="280"/>
      <c r="R1" s="280"/>
      <c r="S1" s="280"/>
      <c r="T1" s="278"/>
      <c r="U1" s="280" t="s">
        <v>65</v>
      </c>
      <c r="V1" s="280"/>
      <c r="W1" s="280"/>
      <c r="X1" s="280"/>
      <c r="Y1" s="280"/>
      <c r="Z1" s="281"/>
      <c r="AA1" s="278"/>
      <c r="AB1" s="278"/>
      <c r="AC1" s="278"/>
      <c r="AD1" s="280" t="s">
        <v>66</v>
      </c>
      <c r="AE1" s="280"/>
      <c r="AF1" s="280"/>
      <c r="AG1" s="280"/>
      <c r="AH1" s="280"/>
      <c r="AI1" s="280"/>
      <c r="AJ1" s="282"/>
      <c r="AK1" s="280"/>
      <c r="AL1" s="283"/>
      <c r="AM1" s="280" t="s">
        <v>67</v>
      </c>
      <c r="AN1" s="283"/>
      <c r="AO1" s="280"/>
      <c r="AP1" s="280"/>
      <c r="AQ1" s="280"/>
      <c r="AR1" s="280"/>
      <c r="AS1" s="283"/>
      <c r="AT1" s="283"/>
      <c r="AU1" s="284" t="s">
        <v>68</v>
      </c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K1" s="285"/>
    </row>
    <row r="2" spans="1:67" ht="18.75">
      <c r="B2" s="279" t="s">
        <v>69</v>
      </c>
      <c r="C2" s="279" t="s">
        <v>182</v>
      </c>
      <c r="D2" s="279"/>
      <c r="E2" s="279"/>
      <c r="F2" s="279"/>
      <c r="G2" s="279"/>
      <c r="H2" s="279"/>
      <c r="I2" s="278"/>
      <c r="J2" s="278"/>
      <c r="K2" s="278"/>
      <c r="L2" s="278"/>
      <c r="M2" s="285"/>
      <c r="N2" s="280"/>
      <c r="O2" s="280"/>
      <c r="P2" s="280"/>
      <c r="Q2" s="280"/>
      <c r="R2" s="280"/>
      <c r="S2" s="280"/>
      <c r="T2" s="278"/>
      <c r="U2" s="289" t="s">
        <v>191</v>
      </c>
      <c r="V2" s="289"/>
      <c r="W2" s="289"/>
      <c r="X2" s="289"/>
      <c r="Y2" s="289"/>
      <c r="Z2" s="289"/>
      <c r="AA2" s="289"/>
      <c r="AB2" s="289"/>
      <c r="AC2" s="280"/>
      <c r="AD2" s="291" t="s">
        <v>190</v>
      </c>
      <c r="AE2" s="291"/>
      <c r="AF2" s="291"/>
      <c r="AG2" s="291"/>
      <c r="AH2" s="291"/>
      <c r="AI2" s="292"/>
      <c r="AJ2" s="291"/>
      <c r="AK2" s="291"/>
      <c r="AM2" s="278" t="s">
        <v>72</v>
      </c>
      <c r="AN2" s="278"/>
      <c r="AO2" s="278"/>
      <c r="AP2" s="278"/>
      <c r="AQ2" s="278"/>
      <c r="AR2" s="278"/>
      <c r="AS2" s="285"/>
      <c r="AT2" s="285"/>
      <c r="AU2" s="191" t="s">
        <v>73</v>
      </c>
      <c r="BB2" s="285"/>
      <c r="BC2" s="285"/>
      <c r="BD2" s="285"/>
      <c r="BE2" s="285"/>
      <c r="BF2" s="285"/>
      <c r="BG2" s="285"/>
      <c r="BH2" s="285"/>
      <c r="BI2" s="285"/>
      <c r="BK2" s="285"/>
    </row>
    <row r="3" spans="1:67" ht="21" thickBot="1">
      <c r="B3" s="286"/>
      <c r="C3" s="287"/>
      <c r="D3" s="287" t="s">
        <v>307</v>
      </c>
      <c r="E3" s="287"/>
      <c r="F3" s="287"/>
      <c r="G3" s="287"/>
      <c r="H3" s="287"/>
      <c r="I3" s="287"/>
      <c r="J3" s="287"/>
      <c r="K3" s="287"/>
      <c r="L3" s="287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8" t="s">
        <v>101</v>
      </c>
      <c r="Y3" s="288"/>
      <c r="Z3" s="288"/>
      <c r="AA3" s="288"/>
      <c r="AB3" s="288"/>
      <c r="AC3" s="288"/>
      <c r="AD3" s="288"/>
      <c r="AE3" s="288"/>
      <c r="AF3" s="288"/>
      <c r="AG3" s="28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85"/>
      <c r="AT3" s="285"/>
      <c r="AU3" s="284" t="s">
        <v>74</v>
      </c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K3" s="285"/>
    </row>
    <row r="4" spans="1:67" s="31" customFormat="1" ht="49.5">
      <c r="A4" s="1">
        <v>0</v>
      </c>
      <c r="B4" s="2"/>
      <c r="C4" s="3" t="s">
        <v>0</v>
      </c>
      <c r="D4" s="4" t="s">
        <v>75</v>
      </c>
      <c r="E4" s="4" t="s">
        <v>76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2" t="s">
        <v>81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39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3" t="s">
        <v>82</v>
      </c>
      <c r="AC4" s="314" t="s">
        <v>22</v>
      </c>
      <c r="AD4" s="7" t="s">
        <v>404</v>
      </c>
      <c r="AE4" s="10" t="s">
        <v>23</v>
      </c>
      <c r="AF4" s="15" t="s">
        <v>24</v>
      </c>
      <c r="AG4" s="3" t="s">
        <v>25</v>
      </c>
      <c r="AH4" s="4" t="s">
        <v>26</v>
      </c>
      <c r="AI4" s="4" t="s">
        <v>27</v>
      </c>
      <c r="AJ4" s="16" t="s">
        <v>28</v>
      </c>
      <c r="AK4" s="8" t="s">
        <v>29</v>
      </c>
      <c r="AL4" s="8" t="s">
        <v>30</v>
      </c>
      <c r="AM4" s="17" t="s">
        <v>31</v>
      </c>
      <c r="AN4" s="441" t="s">
        <v>14</v>
      </c>
      <c r="AO4" s="18" t="s">
        <v>32</v>
      </c>
      <c r="AP4" s="4" t="s">
        <v>33</v>
      </c>
      <c r="AQ4" s="15" t="s">
        <v>34</v>
      </c>
      <c r="AR4" s="3" t="s">
        <v>35</v>
      </c>
      <c r="AS4" s="7" t="s">
        <v>88</v>
      </c>
      <c r="AT4" s="10" t="s">
        <v>36</v>
      </c>
      <c r="AU4" s="19" t="s">
        <v>408</v>
      </c>
      <c r="AV4" s="19" t="s">
        <v>415</v>
      </c>
      <c r="AW4" s="19" t="s">
        <v>423</v>
      </c>
      <c r="AX4" s="3" t="s">
        <v>431</v>
      </c>
      <c r="AY4" s="13" t="s">
        <v>438</v>
      </c>
      <c r="AZ4" s="13" t="s">
        <v>439</v>
      </c>
      <c r="BA4" s="20" t="s">
        <v>37</v>
      </c>
      <c r="BB4" s="7" t="s">
        <v>89</v>
      </c>
      <c r="BC4" s="431" t="s">
        <v>38</v>
      </c>
      <c r="BD4" s="432" t="s">
        <v>39</v>
      </c>
      <c r="BE4" s="433" t="s">
        <v>40</v>
      </c>
      <c r="BF4" s="434" t="s">
        <v>41</v>
      </c>
      <c r="BG4" s="435" t="s">
        <v>42</v>
      </c>
      <c r="BH4" s="426" t="s">
        <v>43</v>
      </c>
      <c r="BI4" s="27" t="s">
        <v>44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45</v>
      </c>
      <c r="C5" s="34" t="s">
        <v>46</v>
      </c>
      <c r="D5" s="35" t="s">
        <v>47</v>
      </c>
      <c r="E5" s="35" t="s">
        <v>47</v>
      </c>
      <c r="F5" s="36"/>
      <c r="G5" s="36"/>
      <c r="H5" s="37" t="s">
        <v>46</v>
      </c>
      <c r="I5" s="38" t="s">
        <v>47</v>
      </c>
      <c r="J5" s="35" t="s">
        <v>48</v>
      </c>
      <c r="K5" s="36"/>
      <c r="L5" s="39"/>
      <c r="M5" s="40" t="s">
        <v>46</v>
      </c>
      <c r="N5" s="41" t="s">
        <v>48</v>
      </c>
      <c r="O5" s="41" t="s">
        <v>48</v>
      </c>
      <c r="P5" s="42" t="s">
        <v>48</v>
      </c>
      <c r="Q5" s="42"/>
      <c r="R5" s="43"/>
      <c r="S5" s="44"/>
      <c r="T5" s="440"/>
      <c r="U5" s="40" t="s">
        <v>46</v>
      </c>
      <c r="V5" s="45" t="s">
        <v>49</v>
      </c>
      <c r="W5" s="41" t="s">
        <v>46</v>
      </c>
      <c r="X5" s="41" t="s">
        <v>48</v>
      </c>
      <c r="Y5" s="41" t="s">
        <v>48</v>
      </c>
      <c r="Z5" s="46" t="s">
        <v>47</v>
      </c>
      <c r="AA5" s="47" t="s">
        <v>46</v>
      </c>
      <c r="AB5" s="48" t="s">
        <v>48</v>
      </c>
      <c r="AC5" s="49"/>
      <c r="AD5" s="50" t="s">
        <v>48</v>
      </c>
      <c r="AE5" s="48" t="s">
        <v>48</v>
      </c>
      <c r="AF5" s="51"/>
      <c r="AG5" s="40" t="s">
        <v>46</v>
      </c>
      <c r="AH5" s="52"/>
      <c r="AI5" s="52"/>
      <c r="AJ5" s="41" t="s">
        <v>48</v>
      </c>
      <c r="AK5" s="53" t="s">
        <v>48</v>
      </c>
      <c r="AL5" s="54" t="s">
        <v>48</v>
      </c>
      <c r="AM5" s="55"/>
      <c r="AN5" s="442"/>
      <c r="AO5" s="56" t="s">
        <v>46</v>
      </c>
      <c r="AP5" s="57" t="s">
        <v>48</v>
      </c>
      <c r="AQ5" s="58" t="s">
        <v>50</v>
      </c>
      <c r="AR5" s="59" t="s">
        <v>46</v>
      </c>
      <c r="AS5" s="57" t="s">
        <v>48</v>
      </c>
      <c r="AT5" s="60" t="s">
        <v>48</v>
      </c>
      <c r="AU5" s="436">
        <v>1</v>
      </c>
      <c r="AV5" s="230">
        <v>2</v>
      </c>
      <c r="AW5" s="229">
        <v>3</v>
      </c>
      <c r="AX5" s="438" t="s">
        <v>46</v>
      </c>
      <c r="AY5" s="229">
        <v>4</v>
      </c>
      <c r="AZ5" s="229">
        <v>5</v>
      </c>
      <c r="BA5" s="229">
        <v>6</v>
      </c>
      <c r="BB5" s="437">
        <v>7</v>
      </c>
      <c r="BC5" s="66"/>
      <c r="BD5" s="443"/>
      <c r="BE5" s="444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191" t="s">
        <v>256</v>
      </c>
      <c r="C6" s="76">
        <v>0</v>
      </c>
      <c r="D6" s="77">
        <v>5</v>
      </c>
      <c r="E6" s="78">
        <v>5</v>
      </c>
      <c r="F6" s="79">
        <v>4</v>
      </c>
      <c r="G6" s="80"/>
      <c r="H6" s="76"/>
      <c r="I6" s="78">
        <v>5</v>
      </c>
      <c r="J6" s="78"/>
      <c r="K6" s="79">
        <v>4</v>
      </c>
      <c r="L6" s="82">
        <v>4</v>
      </c>
      <c r="M6" s="76">
        <v>1</v>
      </c>
      <c r="N6" s="83">
        <v>4</v>
      </c>
      <c r="O6" s="78"/>
      <c r="P6" s="84"/>
      <c r="Q6" s="84">
        <v>4</v>
      </c>
      <c r="R6" s="85">
        <v>4</v>
      </c>
      <c r="S6" s="86">
        <f t="shared" ref="S6:S17" si="0">IF(SUM(C6:R6)/2.5&lt;=21,SUM(C6:R6)/2.5,21)</f>
        <v>16</v>
      </c>
      <c r="T6" s="87">
        <f t="shared" ref="T6:T17" si="1">IF(S6&lt;7,0,IF(S6&lt;14,1,2))</f>
        <v>2</v>
      </c>
      <c r="U6" s="76">
        <v>1</v>
      </c>
      <c r="V6" s="88">
        <v>4</v>
      </c>
      <c r="W6" s="88"/>
      <c r="X6" s="78">
        <v>4</v>
      </c>
      <c r="Y6" s="78"/>
      <c r="Z6" s="80">
        <v>4</v>
      </c>
      <c r="AA6" s="76">
        <v>1</v>
      </c>
      <c r="AB6" s="116">
        <v>4</v>
      </c>
      <c r="AC6" s="327">
        <v>4</v>
      </c>
      <c r="AD6" s="78">
        <v>4</v>
      </c>
      <c r="AE6" s="90"/>
      <c r="AF6" s="318"/>
      <c r="AG6" s="76">
        <v>1</v>
      </c>
      <c r="AH6" s="81"/>
      <c r="AI6" s="81">
        <v>4</v>
      </c>
      <c r="AJ6" s="78">
        <v>4</v>
      </c>
      <c r="AK6" s="78">
        <v>4</v>
      </c>
      <c r="AL6" s="78">
        <v>5</v>
      </c>
      <c r="AM6" s="86">
        <f t="shared" ref="AM6:AM17" si="2">IF(SUM(U6:AL6,S6)/2&lt;=39,SUM(U6:AL6,S6)/2,39)</f>
        <v>30</v>
      </c>
      <c r="AN6" s="87">
        <f t="shared" ref="AN6:AN17" si="3">IF(AM6&lt;15,0,IF(AM6&lt;30,1,2))</f>
        <v>2</v>
      </c>
      <c r="AO6" s="76">
        <v>1</v>
      </c>
      <c r="AP6" s="318"/>
      <c r="AQ6" s="318"/>
      <c r="AR6" s="92"/>
      <c r="AS6" s="93"/>
      <c r="AT6" s="93">
        <v>4</v>
      </c>
      <c r="AU6" s="92">
        <v>4</v>
      </c>
      <c r="AV6" s="91">
        <v>4</v>
      </c>
      <c r="AW6" s="78"/>
      <c r="AX6" s="78">
        <v>1</v>
      </c>
      <c r="AY6" s="90"/>
      <c r="AZ6" s="89"/>
      <c r="BA6" s="94"/>
      <c r="BB6" s="95"/>
      <c r="BC6" s="96">
        <f t="shared" ref="BC6:BC17" si="4">IF(SUM(AM6,AO6:BB6)/1.5&lt;=80,SUM(AM6,AO6:BB6)/1.5,80)</f>
        <v>29.333333333333332</v>
      </c>
      <c r="BD6" s="97"/>
      <c r="BE6" s="98"/>
      <c r="BF6" s="99">
        <f t="shared" ref="BF6:BF17" si="5">IF(SUM(BC6,BD6:BE6)&lt;=100,SUM(BC6,BD6:BE6),100)</f>
        <v>29.333333333333332</v>
      </c>
      <c r="BG6" s="100" t="str">
        <f t="shared" ref="BG6:BG17" si="6"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101">
        <f t="shared" ref="BH6:BH17" si="7">IF(BF6&lt;50,2,IF(BF6&lt;74,3,IF(BF6&lt;87,4,5)))</f>
        <v>2</v>
      </c>
      <c r="BI6" s="102"/>
      <c r="BJ6" s="103"/>
      <c r="BK6" s="202"/>
      <c r="BL6" s="203"/>
      <c r="BM6" s="203"/>
      <c r="BN6" s="203"/>
      <c r="BO6" s="293"/>
    </row>
    <row r="7" spans="1:67" ht="18.75">
      <c r="A7" s="108">
        <v>2</v>
      </c>
      <c r="B7" s="191" t="s">
        <v>257</v>
      </c>
      <c r="C7" s="109">
        <v>1</v>
      </c>
      <c r="D7" s="110">
        <v>5</v>
      </c>
      <c r="E7" s="79">
        <v>5</v>
      </c>
      <c r="F7" s="79">
        <v>5</v>
      </c>
      <c r="G7" s="113"/>
      <c r="H7" s="109">
        <v>1</v>
      </c>
      <c r="I7" s="111">
        <v>5</v>
      </c>
      <c r="J7" s="111">
        <v>5</v>
      </c>
      <c r="K7" s="112">
        <v>5</v>
      </c>
      <c r="L7" s="115">
        <v>5</v>
      </c>
      <c r="M7" s="109">
        <v>1</v>
      </c>
      <c r="N7" s="116">
        <v>4</v>
      </c>
      <c r="O7" s="116">
        <v>4</v>
      </c>
      <c r="P7" s="116">
        <v>5</v>
      </c>
      <c r="Q7" s="117">
        <v>5</v>
      </c>
      <c r="R7" s="118">
        <v>4</v>
      </c>
      <c r="S7" s="119">
        <f t="shared" si="0"/>
        <v>21</v>
      </c>
      <c r="T7" s="120">
        <f t="shared" si="1"/>
        <v>2</v>
      </c>
      <c r="U7" s="109">
        <v>1</v>
      </c>
      <c r="V7" s="121">
        <v>5</v>
      </c>
      <c r="W7" s="121">
        <v>4</v>
      </c>
      <c r="X7" s="111">
        <v>5</v>
      </c>
      <c r="Y7" s="111">
        <v>5</v>
      </c>
      <c r="Z7" s="113">
        <v>5</v>
      </c>
      <c r="AA7" s="109">
        <v>1</v>
      </c>
      <c r="AB7" s="116"/>
      <c r="AC7" s="326">
        <v>5</v>
      </c>
      <c r="AD7" s="111">
        <v>4</v>
      </c>
      <c r="AE7" s="90"/>
      <c r="AF7" s="318">
        <v>5</v>
      </c>
      <c r="AG7" s="109">
        <v>1</v>
      </c>
      <c r="AH7" s="114">
        <v>4</v>
      </c>
      <c r="AI7" s="114">
        <v>4</v>
      </c>
      <c r="AJ7" s="111">
        <v>5</v>
      </c>
      <c r="AK7" s="111">
        <v>5</v>
      </c>
      <c r="AL7" s="111">
        <v>5</v>
      </c>
      <c r="AM7" s="119">
        <f t="shared" si="2"/>
        <v>39</v>
      </c>
      <c r="AN7" s="120">
        <f t="shared" si="3"/>
        <v>2</v>
      </c>
      <c r="AO7" s="109">
        <v>1</v>
      </c>
      <c r="AP7" s="326"/>
      <c r="AQ7" s="318">
        <v>5</v>
      </c>
      <c r="AR7" s="123">
        <v>1</v>
      </c>
      <c r="AS7" s="124"/>
      <c r="AT7" s="124">
        <v>5</v>
      </c>
      <c r="AU7" s="123">
        <v>4</v>
      </c>
      <c r="AV7" s="122">
        <v>5</v>
      </c>
      <c r="AW7" s="111"/>
      <c r="AX7" s="111">
        <v>1</v>
      </c>
      <c r="AY7" s="90"/>
      <c r="AZ7" s="89"/>
      <c r="BA7" s="94"/>
      <c r="BB7" s="125"/>
      <c r="BC7" s="126">
        <f t="shared" si="4"/>
        <v>40.666666666666664</v>
      </c>
      <c r="BD7" s="104"/>
      <c r="BE7" s="105"/>
      <c r="BF7" s="127">
        <f t="shared" si="5"/>
        <v>40.666666666666664</v>
      </c>
      <c r="BG7" s="89" t="str">
        <f t="shared" si="6"/>
        <v>FX</v>
      </c>
      <c r="BH7" s="128">
        <f t="shared" si="7"/>
        <v>2</v>
      </c>
      <c r="BI7" s="129"/>
      <c r="BJ7" s="130"/>
      <c r="BK7" s="296">
        <v>116</v>
      </c>
      <c r="BL7" s="297"/>
      <c r="BM7" s="297"/>
      <c r="BN7" s="297"/>
      <c r="BO7" s="298"/>
    </row>
    <row r="8" spans="1:67" ht="18.75">
      <c r="A8" s="108">
        <v>3</v>
      </c>
      <c r="B8" s="191" t="s">
        <v>258</v>
      </c>
      <c r="C8" s="109">
        <v>1</v>
      </c>
      <c r="D8" s="110">
        <v>5</v>
      </c>
      <c r="E8" s="112">
        <v>5</v>
      </c>
      <c r="F8" s="112">
        <v>5</v>
      </c>
      <c r="G8" s="113"/>
      <c r="H8" s="109">
        <v>1</v>
      </c>
      <c r="I8" s="131">
        <v>5</v>
      </c>
      <c r="J8" s="111">
        <v>5</v>
      </c>
      <c r="K8" s="112">
        <v>4</v>
      </c>
      <c r="L8" s="115">
        <v>5</v>
      </c>
      <c r="M8" s="109">
        <v>1</v>
      </c>
      <c r="N8" s="116">
        <v>4</v>
      </c>
      <c r="O8" s="116">
        <v>4</v>
      </c>
      <c r="P8" s="116">
        <v>5</v>
      </c>
      <c r="Q8" s="117">
        <v>5</v>
      </c>
      <c r="R8" s="118">
        <v>4</v>
      </c>
      <c r="S8" s="119">
        <f t="shared" si="0"/>
        <v>21</v>
      </c>
      <c r="T8" s="120">
        <f t="shared" si="1"/>
        <v>2</v>
      </c>
      <c r="U8" s="109">
        <v>1</v>
      </c>
      <c r="V8" s="121">
        <v>4</v>
      </c>
      <c r="W8" s="121">
        <v>4</v>
      </c>
      <c r="X8" s="111">
        <v>4</v>
      </c>
      <c r="Y8" s="111">
        <v>5</v>
      </c>
      <c r="Z8" s="113"/>
      <c r="AA8" s="109">
        <v>1</v>
      </c>
      <c r="AB8" s="116">
        <v>5</v>
      </c>
      <c r="AC8" s="326">
        <v>5</v>
      </c>
      <c r="AD8" s="111">
        <v>4</v>
      </c>
      <c r="AE8" s="90">
        <v>4</v>
      </c>
      <c r="AF8" s="318">
        <v>5</v>
      </c>
      <c r="AG8" s="109">
        <v>1</v>
      </c>
      <c r="AH8" s="114">
        <v>4</v>
      </c>
      <c r="AI8" s="114">
        <v>4</v>
      </c>
      <c r="AJ8" s="111">
        <v>4</v>
      </c>
      <c r="AK8" s="111">
        <v>4</v>
      </c>
      <c r="AL8" s="111">
        <v>4</v>
      </c>
      <c r="AM8" s="119">
        <f t="shared" si="2"/>
        <v>39</v>
      </c>
      <c r="AN8" s="120">
        <f t="shared" si="3"/>
        <v>2</v>
      </c>
      <c r="AO8" s="132">
        <v>1</v>
      </c>
      <c r="AP8" s="318"/>
      <c r="AQ8" s="318">
        <v>5</v>
      </c>
      <c r="AR8" s="123">
        <v>1</v>
      </c>
      <c r="AS8" s="124"/>
      <c r="AT8" s="124">
        <v>4</v>
      </c>
      <c r="AU8" s="123">
        <v>5</v>
      </c>
      <c r="AV8" s="122">
        <v>4</v>
      </c>
      <c r="AW8" s="111"/>
      <c r="AX8" s="111">
        <v>1</v>
      </c>
      <c r="AY8" s="90"/>
      <c r="AZ8" s="89"/>
      <c r="BA8" s="94"/>
      <c r="BB8" s="125"/>
      <c r="BC8" s="126">
        <f t="shared" si="4"/>
        <v>40</v>
      </c>
      <c r="BD8" s="104"/>
      <c r="BE8" s="105"/>
      <c r="BF8" s="127">
        <f t="shared" si="5"/>
        <v>40</v>
      </c>
      <c r="BG8" s="89" t="str">
        <f t="shared" si="6"/>
        <v>FX</v>
      </c>
      <c r="BH8" s="128">
        <f t="shared" si="7"/>
        <v>2</v>
      </c>
      <c r="BI8" s="129"/>
      <c r="BJ8" s="133"/>
      <c r="BK8" s="296">
        <v>106</v>
      </c>
      <c r="BL8" s="297"/>
      <c r="BM8" s="297"/>
      <c r="BN8" s="297"/>
      <c r="BO8" s="298"/>
    </row>
    <row r="9" spans="1:67" ht="18.75">
      <c r="A9" s="74">
        <v>4</v>
      </c>
      <c r="B9" s="191" t="s">
        <v>259</v>
      </c>
      <c r="C9" s="76">
        <v>0</v>
      </c>
      <c r="D9" s="77"/>
      <c r="E9" s="79"/>
      <c r="F9" s="79">
        <v>4</v>
      </c>
      <c r="G9" s="80"/>
      <c r="H9" s="76">
        <v>1</v>
      </c>
      <c r="I9" s="78"/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2</v>
      </c>
      <c r="T9" s="87">
        <f t="shared" si="1"/>
        <v>0</v>
      </c>
      <c r="U9" s="76">
        <v>1</v>
      </c>
      <c r="V9" s="88"/>
      <c r="W9" s="88">
        <v>4</v>
      </c>
      <c r="X9" s="78"/>
      <c r="Y9" s="78"/>
      <c r="Z9" s="80"/>
      <c r="AA9" s="135">
        <v>1</v>
      </c>
      <c r="AB9" s="116">
        <v>4</v>
      </c>
      <c r="AC9" s="327"/>
      <c r="AD9" s="78"/>
      <c r="AE9" s="90"/>
      <c r="AF9" s="326"/>
      <c r="AG9" s="135">
        <v>1</v>
      </c>
      <c r="AH9" s="81"/>
      <c r="AI9" s="81">
        <v>5</v>
      </c>
      <c r="AJ9" s="78">
        <v>4</v>
      </c>
      <c r="AK9" s="78">
        <v>5</v>
      </c>
      <c r="AL9" s="78"/>
      <c r="AM9" s="86">
        <f t="shared" si="2"/>
        <v>13.5</v>
      </c>
      <c r="AN9" s="87">
        <f t="shared" si="3"/>
        <v>0</v>
      </c>
      <c r="AO9" s="76">
        <v>1</v>
      </c>
      <c r="AP9" s="318"/>
      <c r="AQ9" s="318"/>
      <c r="AR9" s="92"/>
      <c r="AS9" s="93"/>
      <c r="AT9" s="93"/>
      <c r="AU9" s="92">
        <v>4</v>
      </c>
      <c r="AV9" s="91"/>
      <c r="AW9" s="78"/>
      <c r="AX9" s="78"/>
      <c r="AY9" s="90"/>
      <c r="AZ9" s="89"/>
      <c r="BA9" s="94"/>
      <c r="BB9" s="66"/>
      <c r="BC9" s="96">
        <f t="shared" si="4"/>
        <v>12.333333333333334</v>
      </c>
      <c r="BD9" s="104"/>
      <c r="BE9" s="105"/>
      <c r="BF9" s="99">
        <f t="shared" si="5"/>
        <v>12.333333333333334</v>
      </c>
      <c r="BG9" s="100" t="str">
        <f t="shared" si="6"/>
        <v>F</v>
      </c>
      <c r="BH9" s="101">
        <f t="shared" si="7"/>
        <v>2</v>
      </c>
      <c r="BI9" s="136"/>
      <c r="BJ9" s="137"/>
      <c r="BK9" s="204"/>
      <c r="BL9" s="294"/>
      <c r="BM9" s="294"/>
      <c r="BN9" s="294"/>
      <c r="BO9" s="295"/>
    </row>
    <row r="10" spans="1:67" ht="18.75">
      <c r="A10" s="74">
        <v>5</v>
      </c>
      <c r="B10" s="191" t="s">
        <v>260</v>
      </c>
      <c r="C10" s="76">
        <v>1</v>
      </c>
      <c r="D10" s="77">
        <v>5</v>
      </c>
      <c r="E10" s="79">
        <v>5</v>
      </c>
      <c r="F10" s="79">
        <v>4</v>
      </c>
      <c r="G10" s="80"/>
      <c r="H10" s="76">
        <v>1</v>
      </c>
      <c r="I10" s="78">
        <v>5</v>
      </c>
      <c r="J10" s="78">
        <v>5</v>
      </c>
      <c r="K10" s="79">
        <v>4</v>
      </c>
      <c r="L10" s="82">
        <v>5</v>
      </c>
      <c r="M10" s="76">
        <v>1</v>
      </c>
      <c r="N10" s="138">
        <v>4</v>
      </c>
      <c r="O10" s="78">
        <v>4</v>
      </c>
      <c r="P10" s="78">
        <v>5</v>
      </c>
      <c r="Q10" s="79">
        <v>4</v>
      </c>
      <c r="R10" s="85"/>
      <c r="S10" s="86">
        <f t="shared" si="0"/>
        <v>21</v>
      </c>
      <c r="T10" s="87">
        <f t="shared" si="1"/>
        <v>2</v>
      </c>
      <c r="U10" s="76">
        <v>1</v>
      </c>
      <c r="V10" s="88"/>
      <c r="W10" s="88"/>
      <c r="X10" s="78">
        <v>4</v>
      </c>
      <c r="Y10" s="78"/>
      <c r="Z10" s="80"/>
      <c r="AA10" s="76">
        <v>1</v>
      </c>
      <c r="AB10" s="116">
        <v>4</v>
      </c>
      <c r="AC10" s="327">
        <v>4</v>
      </c>
      <c r="AD10" s="78">
        <v>4</v>
      </c>
      <c r="AE10" s="90">
        <v>5</v>
      </c>
      <c r="AF10" s="326">
        <v>4</v>
      </c>
      <c r="AG10" s="76">
        <v>1</v>
      </c>
      <c r="AH10" s="81"/>
      <c r="AI10" s="81">
        <v>4</v>
      </c>
      <c r="AJ10" s="78">
        <v>5</v>
      </c>
      <c r="AK10" s="78">
        <v>4</v>
      </c>
      <c r="AL10" s="78">
        <v>4</v>
      </c>
      <c r="AM10" s="86">
        <f t="shared" si="2"/>
        <v>33</v>
      </c>
      <c r="AN10" s="87">
        <f t="shared" si="3"/>
        <v>2</v>
      </c>
      <c r="AO10" s="76">
        <v>1</v>
      </c>
      <c r="AP10" s="318"/>
      <c r="AQ10" s="318"/>
      <c r="AR10" s="92">
        <v>1</v>
      </c>
      <c r="AS10" s="93"/>
      <c r="AT10" s="93"/>
      <c r="AU10" s="92">
        <v>4</v>
      </c>
      <c r="AV10" s="91">
        <v>5</v>
      </c>
      <c r="AW10" s="78"/>
      <c r="AX10" s="78"/>
      <c r="AY10" s="90"/>
      <c r="AZ10" s="89"/>
      <c r="BA10" s="94"/>
      <c r="BB10" s="95"/>
      <c r="BC10" s="96">
        <f t="shared" si="4"/>
        <v>29.333333333333332</v>
      </c>
      <c r="BD10" s="104"/>
      <c r="BE10" s="105"/>
      <c r="BF10" s="99">
        <f t="shared" si="5"/>
        <v>29.333333333333332</v>
      </c>
      <c r="BG10" s="100" t="str">
        <f t="shared" si="6"/>
        <v>FX</v>
      </c>
      <c r="BH10" s="101">
        <f t="shared" si="7"/>
        <v>2</v>
      </c>
      <c r="BI10" s="106"/>
      <c r="BJ10" s="107"/>
      <c r="BK10" s="204">
        <v>228</v>
      </c>
      <c r="BL10" s="294"/>
      <c r="BM10" s="294"/>
      <c r="BN10" s="294"/>
      <c r="BO10" s="295"/>
    </row>
    <row r="11" spans="1:67" ht="18.75">
      <c r="A11" s="139">
        <v>6</v>
      </c>
      <c r="B11" s="191" t="s">
        <v>261</v>
      </c>
      <c r="C11" s="76">
        <v>1</v>
      </c>
      <c r="D11" s="78">
        <v>5</v>
      </c>
      <c r="E11" s="79">
        <v>5</v>
      </c>
      <c r="F11" s="79">
        <v>4</v>
      </c>
      <c r="G11" s="80"/>
      <c r="H11" s="76">
        <v>1</v>
      </c>
      <c r="I11" s="78">
        <v>5</v>
      </c>
      <c r="J11" s="78">
        <v>5</v>
      </c>
      <c r="K11" s="79">
        <v>4</v>
      </c>
      <c r="L11" s="80">
        <v>4</v>
      </c>
      <c r="M11" s="76">
        <v>1</v>
      </c>
      <c r="N11" s="83">
        <v>4</v>
      </c>
      <c r="O11" s="93">
        <v>4</v>
      </c>
      <c r="P11" s="78">
        <v>5</v>
      </c>
      <c r="Q11" s="79">
        <v>4</v>
      </c>
      <c r="R11" s="85">
        <v>5</v>
      </c>
      <c r="S11" s="86">
        <f t="shared" si="0"/>
        <v>21</v>
      </c>
      <c r="T11" s="87">
        <f t="shared" si="1"/>
        <v>2</v>
      </c>
      <c r="U11" s="76">
        <v>1</v>
      </c>
      <c r="V11" s="88">
        <v>4</v>
      </c>
      <c r="W11" s="88">
        <v>4</v>
      </c>
      <c r="X11" s="78">
        <v>4</v>
      </c>
      <c r="Y11" s="78"/>
      <c r="Z11" s="80">
        <v>5</v>
      </c>
      <c r="AA11" s="135">
        <v>1</v>
      </c>
      <c r="AB11" s="116"/>
      <c r="AC11" s="327">
        <v>4</v>
      </c>
      <c r="AD11" s="78">
        <v>4</v>
      </c>
      <c r="AE11" s="90"/>
      <c r="AF11" s="326">
        <v>4</v>
      </c>
      <c r="AG11" s="135">
        <v>1</v>
      </c>
      <c r="AH11" s="140">
        <v>5</v>
      </c>
      <c r="AI11" s="140">
        <v>5</v>
      </c>
      <c r="AJ11" s="78">
        <v>5</v>
      </c>
      <c r="AK11" s="78">
        <v>5</v>
      </c>
      <c r="AL11" s="78">
        <v>5</v>
      </c>
      <c r="AM11" s="86">
        <f t="shared" si="2"/>
        <v>39</v>
      </c>
      <c r="AN11" s="87">
        <f t="shared" si="3"/>
        <v>2</v>
      </c>
      <c r="AO11" s="92">
        <v>1</v>
      </c>
      <c r="AP11" s="318"/>
      <c r="AQ11" s="318"/>
      <c r="AR11" s="92">
        <v>1</v>
      </c>
      <c r="AS11" s="93"/>
      <c r="AT11" s="93">
        <v>4</v>
      </c>
      <c r="AU11" s="92">
        <v>5</v>
      </c>
      <c r="AV11" s="91">
        <v>5</v>
      </c>
      <c r="AW11" s="78"/>
      <c r="AX11" s="78">
        <v>1</v>
      </c>
      <c r="AY11" s="90"/>
      <c r="AZ11" s="89"/>
      <c r="BA11" s="94"/>
      <c r="BB11" s="95"/>
      <c r="BC11" s="96">
        <f t="shared" si="4"/>
        <v>37.333333333333336</v>
      </c>
      <c r="BD11" s="104"/>
      <c r="BE11" s="105"/>
      <c r="BF11" s="99">
        <f t="shared" si="5"/>
        <v>37.333333333333336</v>
      </c>
      <c r="BG11" s="100" t="str">
        <f t="shared" si="6"/>
        <v>FX</v>
      </c>
      <c r="BH11" s="101">
        <f t="shared" si="7"/>
        <v>2</v>
      </c>
      <c r="BI11" s="106"/>
      <c r="BJ11" s="107"/>
      <c r="BK11" s="204">
        <v>131</v>
      </c>
      <c r="BL11" s="294"/>
      <c r="BM11" s="294"/>
      <c r="BN11" s="294"/>
      <c r="BO11" s="295"/>
    </row>
    <row r="12" spans="1:67" ht="18.75">
      <c r="A12" s="141">
        <v>7</v>
      </c>
      <c r="B12" s="191" t="s">
        <v>262</v>
      </c>
      <c r="C12" s="76">
        <v>1</v>
      </c>
      <c r="D12" s="78">
        <v>5</v>
      </c>
      <c r="E12" s="79">
        <v>5</v>
      </c>
      <c r="F12" s="79">
        <v>4</v>
      </c>
      <c r="G12" s="80"/>
      <c r="H12" s="76">
        <v>1</v>
      </c>
      <c r="I12" s="78">
        <v>5</v>
      </c>
      <c r="J12" s="78">
        <v>5</v>
      </c>
      <c r="K12" s="79">
        <v>4</v>
      </c>
      <c r="L12" s="80">
        <v>5</v>
      </c>
      <c r="M12" s="76">
        <v>1</v>
      </c>
      <c r="N12" s="83">
        <v>4</v>
      </c>
      <c r="O12" s="93">
        <v>4</v>
      </c>
      <c r="P12" s="78">
        <v>4</v>
      </c>
      <c r="Q12" s="79">
        <v>5</v>
      </c>
      <c r="R12" s="85">
        <v>5</v>
      </c>
      <c r="S12" s="86">
        <f t="shared" si="0"/>
        <v>21</v>
      </c>
      <c r="T12" s="87">
        <f t="shared" si="1"/>
        <v>2</v>
      </c>
      <c r="U12" s="76">
        <v>1</v>
      </c>
      <c r="V12" s="88"/>
      <c r="W12" s="88"/>
      <c r="X12" s="78"/>
      <c r="Y12" s="78"/>
      <c r="Z12" s="80"/>
      <c r="AA12" s="76">
        <v>1</v>
      </c>
      <c r="AB12" s="116">
        <v>5</v>
      </c>
      <c r="AC12" s="327">
        <v>5</v>
      </c>
      <c r="AD12" s="78">
        <v>4</v>
      </c>
      <c r="AE12" s="90">
        <v>4</v>
      </c>
      <c r="AF12" s="318">
        <v>5</v>
      </c>
      <c r="AG12" s="76">
        <v>1</v>
      </c>
      <c r="AH12" s="81">
        <v>5</v>
      </c>
      <c r="AI12" s="81">
        <v>5</v>
      </c>
      <c r="AJ12" s="78">
        <v>4</v>
      </c>
      <c r="AK12" s="78">
        <v>4</v>
      </c>
      <c r="AL12" s="78">
        <v>5</v>
      </c>
      <c r="AM12" s="86">
        <f t="shared" si="2"/>
        <v>35</v>
      </c>
      <c r="AN12" s="87">
        <f t="shared" si="3"/>
        <v>2</v>
      </c>
      <c r="AO12" s="92">
        <v>1</v>
      </c>
      <c r="AP12" s="326"/>
      <c r="AQ12" s="318">
        <v>5</v>
      </c>
      <c r="AR12" s="92">
        <v>1</v>
      </c>
      <c r="AS12" s="93"/>
      <c r="AT12" s="93">
        <v>5</v>
      </c>
      <c r="AU12" s="92">
        <v>5</v>
      </c>
      <c r="AV12" s="91">
        <v>4</v>
      </c>
      <c r="AW12" s="78"/>
      <c r="AX12" s="78">
        <v>1</v>
      </c>
      <c r="AY12" s="90"/>
      <c r="AZ12" s="89"/>
      <c r="BA12" s="94"/>
      <c r="BB12" s="66"/>
      <c r="BC12" s="96">
        <f t="shared" si="4"/>
        <v>38</v>
      </c>
      <c r="BD12" s="104"/>
      <c r="BE12" s="105"/>
      <c r="BF12" s="99">
        <f t="shared" si="5"/>
        <v>38</v>
      </c>
      <c r="BG12" s="100" t="str">
        <f t="shared" si="6"/>
        <v>FX</v>
      </c>
      <c r="BH12" s="101">
        <f t="shared" si="7"/>
        <v>2</v>
      </c>
      <c r="BI12" s="136"/>
      <c r="BJ12" s="137"/>
      <c r="BK12" s="204">
        <v>105</v>
      </c>
      <c r="BL12" s="294"/>
      <c r="BM12" s="294"/>
      <c r="BN12" s="294"/>
      <c r="BO12" s="295"/>
    </row>
    <row r="13" spans="1:67" ht="18.75">
      <c r="A13" s="141">
        <v>8</v>
      </c>
      <c r="B13" s="191" t="s">
        <v>263</v>
      </c>
      <c r="C13" s="167">
        <v>0</v>
      </c>
      <c r="D13" s="168"/>
      <c r="E13" s="334"/>
      <c r="F13" s="334"/>
      <c r="G13" s="170"/>
      <c r="H13" s="136"/>
      <c r="I13" s="137"/>
      <c r="J13" s="137"/>
      <c r="K13" s="137">
        <v>5</v>
      </c>
      <c r="L13" s="172"/>
      <c r="M13" s="136"/>
      <c r="N13" s="137"/>
      <c r="O13" s="137"/>
      <c r="P13" s="137"/>
      <c r="Q13" s="137"/>
      <c r="R13" s="170"/>
      <c r="S13" s="173">
        <f t="shared" si="0"/>
        <v>2</v>
      </c>
      <c r="T13" s="87">
        <f t="shared" si="1"/>
        <v>0</v>
      </c>
      <c r="U13" s="136"/>
      <c r="V13" s="137"/>
      <c r="W13" s="137"/>
      <c r="X13" s="137"/>
      <c r="Y13" s="137"/>
      <c r="Z13" s="170"/>
      <c r="AA13" s="171"/>
      <c r="AB13" s="116"/>
      <c r="AC13" s="342"/>
      <c r="AD13" s="137"/>
      <c r="AE13" s="137"/>
      <c r="AF13" s="326"/>
      <c r="AG13" s="136"/>
      <c r="AH13" s="137">
        <v>4</v>
      </c>
      <c r="AI13" s="137"/>
      <c r="AJ13" s="137">
        <v>4</v>
      </c>
      <c r="AK13" s="137"/>
      <c r="AL13" s="137"/>
      <c r="AM13" s="174">
        <f t="shared" si="2"/>
        <v>5</v>
      </c>
      <c r="AN13" s="175">
        <f t="shared" si="3"/>
        <v>0</v>
      </c>
      <c r="AO13" s="171"/>
      <c r="AP13" s="318"/>
      <c r="AQ13" s="318"/>
      <c r="AR13" s="136"/>
      <c r="AS13" s="137"/>
      <c r="AT13" s="137"/>
      <c r="AU13" s="136"/>
      <c r="AV13" s="137"/>
      <c r="AW13" s="137"/>
      <c r="AX13" s="137"/>
      <c r="AY13" s="137"/>
      <c r="AZ13" s="137"/>
      <c r="BA13" s="137"/>
      <c r="BB13" s="170"/>
      <c r="BC13" s="86">
        <f t="shared" si="4"/>
        <v>3.3333333333333335</v>
      </c>
      <c r="BD13" s="104"/>
      <c r="BE13" s="105"/>
      <c r="BF13" s="99">
        <f t="shared" si="5"/>
        <v>3.3333333333333335</v>
      </c>
      <c r="BG13" s="100" t="str">
        <f t="shared" si="6"/>
        <v>F</v>
      </c>
      <c r="BH13" s="269">
        <f t="shared" si="7"/>
        <v>2</v>
      </c>
      <c r="BI13" s="136"/>
      <c r="BJ13" s="172"/>
      <c r="BK13" s="307">
        <v>162</v>
      </c>
      <c r="BL13" s="294"/>
      <c r="BM13" s="294"/>
      <c r="BN13" s="294"/>
      <c r="BO13" s="295"/>
    </row>
    <row r="14" spans="1:67" ht="18.75">
      <c r="A14" s="141">
        <v>9</v>
      </c>
      <c r="B14" s="191" t="s">
        <v>264</v>
      </c>
      <c r="C14" s="167">
        <v>1</v>
      </c>
      <c r="D14" s="168"/>
      <c r="E14" s="169">
        <v>5</v>
      </c>
      <c r="F14" s="169">
        <v>5</v>
      </c>
      <c r="G14" s="170"/>
      <c r="H14" s="136">
        <v>1</v>
      </c>
      <c r="I14" s="137"/>
      <c r="J14" s="137"/>
      <c r="K14" s="137">
        <v>4</v>
      </c>
      <c r="L14" s="172">
        <v>4</v>
      </c>
      <c r="M14" s="136">
        <v>1</v>
      </c>
      <c r="N14" s="137">
        <v>4</v>
      </c>
      <c r="O14" s="137">
        <v>4</v>
      </c>
      <c r="P14" s="137">
        <v>5</v>
      </c>
      <c r="Q14" s="137">
        <v>4</v>
      </c>
      <c r="R14" s="170">
        <v>4</v>
      </c>
      <c r="S14" s="173">
        <f t="shared" si="0"/>
        <v>16.8</v>
      </c>
      <c r="T14" s="87">
        <f t="shared" si="1"/>
        <v>2</v>
      </c>
      <c r="U14" s="136">
        <v>1</v>
      </c>
      <c r="V14" s="137">
        <v>4</v>
      </c>
      <c r="W14" s="137"/>
      <c r="X14" s="137">
        <v>4</v>
      </c>
      <c r="Y14" s="137">
        <v>4</v>
      </c>
      <c r="Z14" s="170">
        <v>4</v>
      </c>
      <c r="AA14" s="171">
        <v>1</v>
      </c>
      <c r="AB14" s="116"/>
      <c r="AC14" s="328"/>
      <c r="AD14" s="137">
        <v>4</v>
      </c>
      <c r="AE14" s="137"/>
      <c r="AF14" s="318"/>
      <c r="AG14" s="136">
        <v>1</v>
      </c>
      <c r="AH14" s="137"/>
      <c r="AI14" s="137">
        <v>4</v>
      </c>
      <c r="AJ14" s="137">
        <v>5</v>
      </c>
      <c r="AK14" s="137">
        <v>4</v>
      </c>
      <c r="AL14" s="137">
        <v>4</v>
      </c>
      <c r="AM14" s="174">
        <f t="shared" si="2"/>
        <v>28.4</v>
      </c>
      <c r="AN14" s="175">
        <f t="shared" si="3"/>
        <v>1</v>
      </c>
      <c r="AO14" s="171">
        <v>1</v>
      </c>
      <c r="AP14" s="318"/>
      <c r="AQ14" s="318">
        <v>5</v>
      </c>
      <c r="AR14" s="136">
        <v>1</v>
      </c>
      <c r="AS14" s="137"/>
      <c r="AT14" s="137">
        <v>4</v>
      </c>
      <c r="AU14" s="136">
        <v>4</v>
      </c>
      <c r="AV14" s="137">
        <v>4</v>
      </c>
      <c r="AW14" s="137"/>
      <c r="AX14" s="137"/>
      <c r="AY14" s="137"/>
      <c r="AZ14" s="137"/>
      <c r="BA14" s="137"/>
      <c r="BB14" s="170"/>
      <c r="BC14" s="86">
        <f t="shared" si="4"/>
        <v>31.599999999999998</v>
      </c>
      <c r="BD14" s="104"/>
      <c r="BE14" s="105"/>
      <c r="BF14" s="99">
        <f t="shared" si="5"/>
        <v>31.599999999999998</v>
      </c>
      <c r="BG14" s="100" t="str">
        <f t="shared" si="6"/>
        <v>FX</v>
      </c>
      <c r="BH14" s="269">
        <f t="shared" si="7"/>
        <v>2</v>
      </c>
      <c r="BI14" s="136"/>
      <c r="BJ14" s="172"/>
      <c r="BK14" s="307">
        <v>132</v>
      </c>
      <c r="BL14" s="294"/>
      <c r="BM14" s="294"/>
      <c r="BN14" s="294"/>
      <c r="BO14" s="295"/>
    </row>
    <row r="15" spans="1:67" ht="18.75">
      <c r="A15" s="141">
        <v>10</v>
      </c>
      <c r="B15" s="191" t="s">
        <v>265</v>
      </c>
      <c r="C15" s="167">
        <v>1</v>
      </c>
      <c r="D15" s="168">
        <v>5</v>
      </c>
      <c r="E15" s="169">
        <v>5</v>
      </c>
      <c r="F15" s="169">
        <v>4</v>
      </c>
      <c r="G15" s="170"/>
      <c r="H15" s="136">
        <v>1</v>
      </c>
      <c r="I15" s="137">
        <v>5</v>
      </c>
      <c r="J15" s="137">
        <v>5</v>
      </c>
      <c r="K15" s="137">
        <v>5</v>
      </c>
      <c r="L15" s="172">
        <v>5</v>
      </c>
      <c r="M15" s="136">
        <v>1</v>
      </c>
      <c r="N15" s="137">
        <v>4</v>
      </c>
      <c r="O15" s="137">
        <v>4</v>
      </c>
      <c r="P15" s="137">
        <v>4</v>
      </c>
      <c r="Q15" s="137">
        <v>5</v>
      </c>
      <c r="R15" s="170">
        <v>5</v>
      </c>
      <c r="S15" s="173">
        <f t="shared" si="0"/>
        <v>21</v>
      </c>
      <c r="T15" s="87">
        <f t="shared" si="1"/>
        <v>2</v>
      </c>
      <c r="U15" s="136">
        <v>1</v>
      </c>
      <c r="V15" s="137">
        <v>5</v>
      </c>
      <c r="W15" s="137">
        <v>4</v>
      </c>
      <c r="X15" s="137">
        <v>4</v>
      </c>
      <c r="Y15" s="137"/>
      <c r="Z15" s="170"/>
      <c r="AA15" s="171">
        <v>1</v>
      </c>
      <c r="AB15" s="116">
        <v>5</v>
      </c>
      <c r="AC15" s="328">
        <v>5</v>
      </c>
      <c r="AD15" s="137">
        <v>4</v>
      </c>
      <c r="AE15" s="137">
        <v>4</v>
      </c>
      <c r="AF15" s="326">
        <v>5</v>
      </c>
      <c r="AG15" s="136">
        <v>1</v>
      </c>
      <c r="AH15" s="137">
        <v>5</v>
      </c>
      <c r="AI15" s="137">
        <v>4</v>
      </c>
      <c r="AJ15" s="137">
        <v>5</v>
      </c>
      <c r="AK15" s="137">
        <v>4</v>
      </c>
      <c r="AL15" s="137">
        <v>5</v>
      </c>
      <c r="AM15" s="174">
        <f t="shared" si="2"/>
        <v>39</v>
      </c>
      <c r="AN15" s="175">
        <f t="shared" si="3"/>
        <v>2</v>
      </c>
      <c r="AO15" s="171">
        <v>1</v>
      </c>
      <c r="AP15" s="318"/>
      <c r="AQ15" s="318">
        <v>5</v>
      </c>
      <c r="AR15" s="136"/>
      <c r="AS15" s="137"/>
      <c r="AT15" s="137">
        <v>4</v>
      </c>
      <c r="AU15" s="136">
        <v>5</v>
      </c>
      <c r="AV15" s="137">
        <v>5</v>
      </c>
      <c r="AW15" s="137"/>
      <c r="AX15" s="137">
        <v>1</v>
      </c>
      <c r="AY15" s="137"/>
      <c r="AZ15" s="137"/>
      <c r="BA15" s="137"/>
      <c r="BB15" s="170"/>
      <c r="BC15" s="86">
        <f t="shared" si="4"/>
        <v>40</v>
      </c>
      <c r="BD15" s="104"/>
      <c r="BE15" s="105"/>
      <c r="BF15" s="99">
        <f t="shared" si="5"/>
        <v>40</v>
      </c>
      <c r="BG15" s="100" t="str">
        <f t="shared" si="6"/>
        <v>FX</v>
      </c>
      <c r="BH15" s="269">
        <f t="shared" si="7"/>
        <v>2</v>
      </c>
      <c r="BI15" s="136"/>
      <c r="BJ15" s="172"/>
      <c r="BK15" s="307">
        <v>158</v>
      </c>
      <c r="BL15" s="294" t="s">
        <v>403</v>
      </c>
      <c r="BM15" s="294"/>
      <c r="BN15" s="294"/>
      <c r="BO15" s="295"/>
    </row>
    <row r="16" spans="1:67" ht="18.75">
      <c r="A16" s="141">
        <v>11</v>
      </c>
      <c r="B16" s="191" t="s">
        <v>266</v>
      </c>
      <c r="C16" s="167">
        <v>1</v>
      </c>
      <c r="D16" s="168"/>
      <c r="E16" s="168"/>
      <c r="F16" s="169">
        <v>5</v>
      </c>
      <c r="G16" s="170"/>
      <c r="H16" s="136">
        <v>1</v>
      </c>
      <c r="I16" s="137"/>
      <c r="J16" s="137"/>
      <c r="K16" s="137">
        <v>5</v>
      </c>
      <c r="L16" s="172">
        <v>4</v>
      </c>
      <c r="M16" s="136">
        <v>1</v>
      </c>
      <c r="N16" s="138">
        <v>5</v>
      </c>
      <c r="O16" s="137">
        <v>4</v>
      </c>
      <c r="P16" s="137">
        <v>5</v>
      </c>
      <c r="Q16" s="137">
        <v>4</v>
      </c>
      <c r="R16" s="170">
        <v>5</v>
      </c>
      <c r="S16" s="173">
        <f t="shared" si="0"/>
        <v>16</v>
      </c>
      <c r="T16" s="87">
        <f t="shared" si="1"/>
        <v>2</v>
      </c>
      <c r="U16" s="136">
        <v>1</v>
      </c>
      <c r="V16" s="137"/>
      <c r="W16" s="137"/>
      <c r="X16" s="137">
        <v>4</v>
      </c>
      <c r="Y16" s="137"/>
      <c r="Z16" s="170"/>
      <c r="AA16" s="171">
        <v>1</v>
      </c>
      <c r="AB16" s="116">
        <v>4</v>
      </c>
      <c r="AC16" s="328">
        <v>4</v>
      </c>
      <c r="AD16" s="137">
        <v>5</v>
      </c>
      <c r="AE16" s="137">
        <v>4</v>
      </c>
      <c r="AF16" s="326">
        <v>5</v>
      </c>
      <c r="AG16" s="136">
        <v>1</v>
      </c>
      <c r="AH16" s="137">
        <v>4</v>
      </c>
      <c r="AI16" s="137">
        <v>4</v>
      </c>
      <c r="AJ16" s="137">
        <v>5</v>
      </c>
      <c r="AK16" s="137">
        <v>5</v>
      </c>
      <c r="AL16" s="137">
        <v>4</v>
      </c>
      <c r="AM16" s="174">
        <f t="shared" si="2"/>
        <v>33.5</v>
      </c>
      <c r="AN16" s="175">
        <f t="shared" si="3"/>
        <v>2</v>
      </c>
      <c r="AO16" s="171">
        <v>1</v>
      </c>
      <c r="AP16" s="318"/>
      <c r="AQ16" s="318"/>
      <c r="AR16" s="136">
        <v>1</v>
      </c>
      <c r="AS16" s="137"/>
      <c r="AT16" s="137">
        <v>5</v>
      </c>
      <c r="AU16" s="136">
        <v>5</v>
      </c>
      <c r="AV16" s="137">
        <v>5</v>
      </c>
      <c r="AW16" s="137"/>
      <c r="AX16" s="137"/>
      <c r="AY16" s="137"/>
      <c r="AZ16" s="137"/>
      <c r="BA16" s="137"/>
      <c r="BB16" s="170"/>
      <c r="BC16" s="86">
        <f t="shared" si="4"/>
        <v>33.666666666666664</v>
      </c>
      <c r="BD16" s="104"/>
      <c r="BE16" s="105"/>
      <c r="BF16" s="99">
        <f t="shared" si="5"/>
        <v>33.666666666666664</v>
      </c>
      <c r="BG16" s="100" t="str">
        <f t="shared" si="6"/>
        <v>FX</v>
      </c>
      <c r="BH16" s="269">
        <f t="shared" si="7"/>
        <v>2</v>
      </c>
      <c r="BI16" s="136"/>
      <c r="BJ16" s="172"/>
      <c r="BK16" s="307">
        <v>161</v>
      </c>
      <c r="BL16" s="294"/>
      <c r="BM16" s="294"/>
      <c r="BN16" s="294"/>
      <c r="BO16" s="295"/>
    </row>
    <row r="17" spans="1:69" ht="19.5" thickBot="1">
      <c r="A17" s="200">
        <v>12</v>
      </c>
      <c r="B17" s="408" t="s">
        <v>267</v>
      </c>
      <c r="C17" s="205">
        <v>1</v>
      </c>
      <c r="D17" s="201"/>
      <c r="E17" s="201"/>
      <c r="F17" s="409">
        <v>5</v>
      </c>
      <c r="G17" s="179"/>
      <c r="H17" s="181">
        <v>1</v>
      </c>
      <c r="I17" s="178"/>
      <c r="J17" s="178"/>
      <c r="K17" s="178">
        <v>4</v>
      </c>
      <c r="L17" s="180">
        <v>5</v>
      </c>
      <c r="M17" s="181">
        <v>1</v>
      </c>
      <c r="N17" s="178">
        <v>5</v>
      </c>
      <c r="O17" s="178">
        <v>5</v>
      </c>
      <c r="P17" s="178">
        <v>5</v>
      </c>
      <c r="Q17" s="178">
        <v>5</v>
      </c>
      <c r="R17" s="179">
        <v>4</v>
      </c>
      <c r="S17" s="182">
        <f t="shared" si="0"/>
        <v>16.399999999999999</v>
      </c>
      <c r="T17" s="183">
        <f t="shared" si="1"/>
        <v>2</v>
      </c>
      <c r="U17" s="181">
        <v>1</v>
      </c>
      <c r="V17" s="178">
        <v>5</v>
      </c>
      <c r="W17" s="178">
        <v>4</v>
      </c>
      <c r="X17" s="178">
        <v>4</v>
      </c>
      <c r="Y17" s="178">
        <v>5</v>
      </c>
      <c r="Z17" s="179">
        <v>4</v>
      </c>
      <c r="AA17" s="177">
        <v>1</v>
      </c>
      <c r="AB17" s="116">
        <v>4</v>
      </c>
      <c r="AC17" s="352">
        <v>5</v>
      </c>
      <c r="AD17" s="178">
        <v>4</v>
      </c>
      <c r="AE17" s="178">
        <v>5</v>
      </c>
      <c r="AF17" s="410"/>
      <c r="AG17" s="181">
        <v>1</v>
      </c>
      <c r="AH17" s="178">
        <v>5</v>
      </c>
      <c r="AI17" s="178">
        <v>4</v>
      </c>
      <c r="AJ17" s="178">
        <v>4</v>
      </c>
      <c r="AK17" s="178">
        <v>4</v>
      </c>
      <c r="AL17" s="178">
        <v>4</v>
      </c>
      <c r="AM17" s="184">
        <f t="shared" si="2"/>
        <v>39</v>
      </c>
      <c r="AN17" s="185">
        <f t="shared" si="3"/>
        <v>2</v>
      </c>
      <c r="AO17" s="177">
        <v>1</v>
      </c>
      <c r="AP17" s="410"/>
      <c r="AQ17" s="410"/>
      <c r="AR17" s="181">
        <v>1</v>
      </c>
      <c r="AS17" s="178"/>
      <c r="AT17" s="178">
        <v>5</v>
      </c>
      <c r="AU17" s="181">
        <v>5</v>
      </c>
      <c r="AV17" s="178"/>
      <c r="AW17" s="178"/>
      <c r="AX17" s="178"/>
      <c r="AY17" s="178"/>
      <c r="AZ17" s="178"/>
      <c r="BA17" s="178"/>
      <c r="BB17" s="179"/>
      <c r="BC17" s="186">
        <f t="shared" si="4"/>
        <v>34</v>
      </c>
      <c r="BD17" s="187"/>
      <c r="BE17" s="188"/>
      <c r="BF17" s="189">
        <f t="shared" si="5"/>
        <v>34</v>
      </c>
      <c r="BG17" s="190" t="str">
        <f t="shared" si="6"/>
        <v>FX</v>
      </c>
      <c r="BH17" s="273">
        <f t="shared" si="7"/>
        <v>2</v>
      </c>
      <c r="BI17" s="181"/>
      <c r="BJ17" s="180"/>
      <c r="BK17" s="308">
        <v>110</v>
      </c>
      <c r="BL17" s="302"/>
      <c r="BM17" s="302" t="s">
        <v>411</v>
      </c>
      <c r="BN17" s="302"/>
      <c r="BO17" s="303"/>
    </row>
    <row r="18" spans="1:69">
      <c r="B18" s="362" t="s">
        <v>216</v>
      </c>
    </row>
    <row r="19" spans="1:69">
      <c r="A19">
        <v>1</v>
      </c>
      <c r="B19" t="s">
        <v>90</v>
      </c>
      <c r="D19" s="363" t="s">
        <v>386</v>
      </c>
    </row>
    <row r="20" spans="1:69">
      <c r="A20">
        <v>2</v>
      </c>
      <c r="B20" t="s">
        <v>91</v>
      </c>
      <c r="D20" t="s">
        <v>385</v>
      </c>
    </row>
    <row r="21" spans="1:69">
      <c r="A21">
        <v>3</v>
      </c>
      <c r="B21" t="s">
        <v>92</v>
      </c>
    </row>
    <row r="22" spans="1:69">
      <c r="A22">
        <v>4</v>
      </c>
      <c r="B22" t="s">
        <v>93</v>
      </c>
      <c r="D22" s="362" t="s">
        <v>324</v>
      </c>
      <c r="E22" s="362"/>
      <c r="F22" s="362"/>
      <c r="G22" s="362"/>
      <c r="H22" s="362"/>
      <c r="I22" s="362"/>
      <c r="J22" s="362"/>
      <c r="K22" s="362" t="s">
        <v>328</v>
      </c>
      <c r="L22" s="362"/>
      <c r="M22" s="362"/>
      <c r="N22" s="362"/>
      <c r="O22" s="362"/>
      <c r="P22" s="362" t="s">
        <v>329</v>
      </c>
      <c r="Q22" s="362"/>
      <c r="R22" s="362"/>
      <c r="S22" s="362"/>
      <c r="T22" s="362"/>
      <c r="V22" s="362" t="s">
        <v>323</v>
      </c>
      <c r="W22" s="362"/>
      <c r="X22" s="362"/>
      <c r="Y22" s="362"/>
      <c r="AB22" s="362" t="s">
        <v>317</v>
      </c>
      <c r="AC22" s="362"/>
      <c r="AD22" s="362"/>
      <c r="AE22" t="s">
        <v>343</v>
      </c>
      <c r="AF22" s="191" t="s">
        <v>322</v>
      </c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Z22" s="362" t="s">
        <v>326</v>
      </c>
      <c r="BA22" s="362"/>
      <c r="BB22" s="362"/>
      <c r="BC22" s="362"/>
      <c r="BF22" s="362" t="s">
        <v>348</v>
      </c>
      <c r="BG22" s="362"/>
      <c r="BH22" s="362"/>
      <c r="BI22" s="362"/>
      <c r="BJ22" s="362"/>
      <c r="BK22" s="362"/>
      <c r="BL22" s="362"/>
      <c r="BM22" s="362"/>
      <c r="BN22" s="362"/>
    </row>
    <row r="23" spans="1:69">
      <c r="A23">
        <v>5</v>
      </c>
      <c r="B23" t="s">
        <v>94</v>
      </c>
      <c r="D23" s="420" t="s">
        <v>332</v>
      </c>
      <c r="E23" s="420"/>
      <c r="F23" s="420"/>
      <c r="G23" s="420"/>
      <c r="H23" s="420"/>
      <c r="I23" s="420"/>
      <c r="K23" s="420" t="s">
        <v>336</v>
      </c>
      <c r="L23" s="420"/>
      <c r="M23" s="420"/>
      <c r="N23" s="420"/>
      <c r="P23" s="420" t="s">
        <v>338</v>
      </c>
      <c r="Q23" s="420"/>
      <c r="R23" s="420"/>
      <c r="S23" s="420"/>
      <c r="T23" s="420"/>
      <c r="U23" s="419">
        <v>1</v>
      </c>
      <c r="V23" s="419" t="s">
        <v>340</v>
      </c>
      <c r="W23" s="419"/>
      <c r="X23" s="419"/>
      <c r="Y23" s="419"/>
      <c r="Z23" s="419"/>
      <c r="AA23" s="419">
        <v>1</v>
      </c>
      <c r="AB23" s="419" t="s">
        <v>344</v>
      </c>
      <c r="AC23" s="419"/>
      <c r="AD23" s="419"/>
      <c r="AE23" s="419"/>
      <c r="AH23" t="s">
        <v>346</v>
      </c>
      <c r="AZ23" s="419" t="s">
        <v>339</v>
      </c>
      <c r="BA23" s="419"/>
      <c r="BB23" s="419"/>
      <c r="BC23" s="419"/>
      <c r="BF23" t="s">
        <v>349</v>
      </c>
    </row>
    <row r="24" spans="1:69">
      <c r="A24">
        <v>6</v>
      </c>
      <c r="B24" t="s">
        <v>85</v>
      </c>
      <c r="D24" s="420" t="s">
        <v>333</v>
      </c>
      <c r="E24" s="420"/>
      <c r="F24" s="420"/>
      <c r="G24" s="420"/>
      <c r="H24" s="420"/>
      <c r="I24" s="420"/>
      <c r="K24" s="420" t="s">
        <v>337</v>
      </c>
      <c r="L24" s="420"/>
      <c r="M24" s="420"/>
      <c r="N24" s="420"/>
      <c r="P24" s="420" t="s">
        <v>334</v>
      </c>
      <c r="Q24" s="420"/>
      <c r="R24" s="420"/>
      <c r="S24" s="420"/>
      <c r="T24" s="420"/>
      <c r="U24" s="419">
        <v>1</v>
      </c>
      <c r="V24" s="419" t="s">
        <v>341</v>
      </c>
      <c r="W24" s="419"/>
      <c r="X24" s="419"/>
      <c r="Y24" s="419"/>
      <c r="Z24" s="419"/>
      <c r="AA24" s="419">
        <v>1</v>
      </c>
      <c r="AB24" s="419" t="s">
        <v>345</v>
      </c>
      <c r="AC24" s="419"/>
      <c r="AD24" s="419"/>
      <c r="AE24" s="419"/>
      <c r="AH24" t="s">
        <v>347</v>
      </c>
      <c r="AR24" s="362" t="s">
        <v>362</v>
      </c>
      <c r="AS24" s="362"/>
      <c r="AT24" s="362"/>
      <c r="AZ24" t="s">
        <v>360</v>
      </c>
      <c r="BF24" t="s">
        <v>350</v>
      </c>
      <c r="BL24" t="s">
        <v>345</v>
      </c>
    </row>
    <row r="25" spans="1:69">
      <c r="A25">
        <v>7</v>
      </c>
      <c r="B25" t="s">
        <v>95</v>
      </c>
      <c r="D25" s="420" t="s">
        <v>334</v>
      </c>
      <c r="E25" s="420"/>
      <c r="F25" s="420"/>
      <c r="G25" s="420"/>
      <c r="H25" s="420"/>
      <c r="I25" s="420"/>
      <c r="K25" s="420" t="s">
        <v>335</v>
      </c>
      <c r="L25" s="420"/>
      <c r="M25" s="420"/>
      <c r="N25" s="420"/>
      <c r="P25" s="420" t="s">
        <v>333</v>
      </c>
      <c r="Q25" s="420"/>
      <c r="R25" s="420"/>
      <c r="S25" s="420"/>
      <c r="T25" s="420"/>
      <c r="U25" s="419">
        <v>1</v>
      </c>
      <c r="V25" s="419" t="s">
        <v>342</v>
      </c>
      <c r="W25" s="419"/>
      <c r="X25" s="419"/>
      <c r="Y25" s="419"/>
      <c r="AA25">
        <v>2</v>
      </c>
      <c r="AB25" s="418" t="s">
        <v>378</v>
      </c>
      <c r="AC25" s="418"/>
      <c r="AD25" s="418"/>
      <c r="AE25" s="418"/>
      <c r="AH25" t="s">
        <v>319</v>
      </c>
      <c r="AR25" t="s">
        <v>363</v>
      </c>
      <c r="AZ25" t="s">
        <v>361</v>
      </c>
      <c r="BF25" t="s">
        <v>351</v>
      </c>
      <c r="BL25" t="s">
        <v>432</v>
      </c>
    </row>
    <row r="26" spans="1:69">
      <c r="A26">
        <v>8</v>
      </c>
      <c r="B26" t="s">
        <v>96</v>
      </c>
      <c r="D26" s="420" t="s">
        <v>335</v>
      </c>
      <c r="E26" s="420"/>
      <c r="F26" s="420"/>
      <c r="G26" s="420"/>
      <c r="H26" s="420"/>
      <c r="I26" s="420"/>
      <c r="K26" t="s">
        <v>384</v>
      </c>
      <c r="U26" s="418">
        <v>2</v>
      </c>
      <c r="V26" s="418" t="s">
        <v>378</v>
      </c>
      <c r="W26" s="418"/>
      <c r="X26" s="418"/>
      <c r="Y26" s="418"/>
      <c r="Z26" s="418"/>
      <c r="AA26">
        <v>2</v>
      </c>
      <c r="AB26" s="418" t="s">
        <v>380</v>
      </c>
      <c r="AC26" s="418"/>
      <c r="AD26" s="418"/>
      <c r="AE26" s="418"/>
      <c r="AH26" t="s">
        <v>320</v>
      </c>
      <c r="AR26" t="s">
        <v>364</v>
      </c>
      <c r="BF26" t="s">
        <v>352</v>
      </c>
      <c r="BO26" s="191"/>
      <c r="BP26" s="191"/>
      <c r="BQ26" s="191"/>
    </row>
    <row r="27" spans="1:69">
      <c r="A27">
        <v>9</v>
      </c>
      <c r="B27" t="s">
        <v>97</v>
      </c>
      <c r="K27" t="s">
        <v>367</v>
      </c>
      <c r="P27" s="362" t="s">
        <v>387</v>
      </c>
      <c r="Q27" s="362"/>
      <c r="R27" s="362"/>
      <c r="S27" s="362"/>
      <c r="T27" s="362"/>
      <c r="U27" s="419">
        <v>2</v>
      </c>
      <c r="V27" s="418" t="s">
        <v>379</v>
      </c>
      <c r="W27" s="418"/>
      <c r="X27" s="418"/>
      <c r="Y27" s="418"/>
      <c r="Z27" s="418"/>
      <c r="AA27">
        <v>3</v>
      </c>
      <c r="AB27" t="s">
        <v>383</v>
      </c>
      <c r="AH27" t="s">
        <v>321</v>
      </c>
      <c r="AZ27" t="s">
        <v>356</v>
      </c>
      <c r="BF27" t="s">
        <v>353</v>
      </c>
    </row>
    <row r="28" spans="1:69">
      <c r="A28" s="361">
        <v>10</v>
      </c>
      <c r="B28" t="s">
        <v>98</v>
      </c>
      <c r="U28" s="418">
        <v>2</v>
      </c>
      <c r="V28" s="418" t="s">
        <v>380</v>
      </c>
      <c r="W28" s="418"/>
      <c r="X28" s="418"/>
      <c r="Y28" s="418"/>
      <c r="Z28" s="418"/>
      <c r="AA28">
        <v>3</v>
      </c>
      <c r="AB28" t="s">
        <v>365</v>
      </c>
      <c r="AR28" s="362" t="s">
        <v>362</v>
      </c>
      <c r="AS28" s="362"/>
      <c r="AT28" s="362"/>
      <c r="AZ28" t="s">
        <v>357</v>
      </c>
      <c r="BF28" t="s">
        <v>354</v>
      </c>
    </row>
    <row r="29" spans="1:69">
      <c r="U29">
        <v>3</v>
      </c>
      <c r="V29" t="s">
        <v>356</v>
      </c>
      <c r="AA29" s="420">
        <v>4</v>
      </c>
      <c r="AB29" s="420" t="s">
        <v>334</v>
      </c>
      <c r="AC29" s="420"/>
      <c r="AD29" s="420"/>
      <c r="AE29" s="420"/>
      <c r="AF29" s="420"/>
      <c r="AZ29" t="s">
        <v>358</v>
      </c>
      <c r="BF29" t="s">
        <v>355</v>
      </c>
    </row>
    <row r="30" spans="1:69">
      <c r="D30" s="362" t="s">
        <v>325</v>
      </c>
      <c r="E30" s="362"/>
      <c r="H30" s="362" t="s">
        <v>330</v>
      </c>
      <c r="M30" s="362"/>
      <c r="P30" s="362" t="s">
        <v>331</v>
      </c>
      <c r="Q30" s="362"/>
      <c r="R30" s="362"/>
      <c r="S30" s="362"/>
      <c r="U30">
        <v>3</v>
      </c>
      <c r="V30" s="75" t="s">
        <v>357</v>
      </c>
      <c r="AA30" s="420">
        <v>4</v>
      </c>
      <c r="AB30" s="420" t="s">
        <v>333</v>
      </c>
      <c r="AC30" s="420"/>
      <c r="AD30" s="420"/>
      <c r="AE30" s="420"/>
      <c r="AF30" s="420"/>
      <c r="AJ30" s="362" t="s">
        <v>376</v>
      </c>
      <c r="AK30" s="362"/>
      <c r="AL30" s="362"/>
      <c r="AM30" s="362"/>
      <c r="AN30" s="362"/>
      <c r="AO30" s="362"/>
      <c r="AP30" s="362"/>
      <c r="AQ30" s="362"/>
      <c r="AR30" s="362" t="s">
        <v>368</v>
      </c>
      <c r="AS30" s="362"/>
      <c r="AT30" s="362"/>
      <c r="AU30" s="362"/>
      <c r="AV30" s="362"/>
      <c r="AW30" s="362"/>
    </row>
    <row r="31" spans="1:69">
      <c r="H31" s="420" t="s">
        <v>332</v>
      </c>
      <c r="I31" s="420"/>
      <c r="J31" s="420"/>
      <c r="K31" s="420"/>
      <c r="L31" s="420"/>
      <c r="M31" s="420"/>
      <c r="U31">
        <v>3</v>
      </c>
      <c r="V31" t="s">
        <v>358</v>
      </c>
      <c r="AA31" s="421">
        <v>5</v>
      </c>
      <c r="AB31" s="421" t="s">
        <v>381</v>
      </c>
      <c r="AC31" s="421"/>
      <c r="AD31" s="421"/>
      <c r="AE31" s="421"/>
      <c r="AJ31" t="s">
        <v>374</v>
      </c>
      <c r="AR31" t="s">
        <v>369</v>
      </c>
      <c r="AZ31" s="362" t="s">
        <v>327</v>
      </c>
      <c r="BA31" s="362"/>
      <c r="BB31" s="362"/>
      <c r="BC31" s="362"/>
      <c r="BG31" s="362" t="s">
        <v>388</v>
      </c>
      <c r="BH31" s="362"/>
      <c r="BI31" s="362"/>
      <c r="BN31" s="362"/>
      <c r="BO31" s="362"/>
    </row>
    <row r="32" spans="1:69">
      <c r="O32" s="420">
        <v>4</v>
      </c>
      <c r="P32" s="420" t="s">
        <v>333</v>
      </c>
      <c r="Q32" s="420"/>
      <c r="R32" s="420"/>
      <c r="S32" s="420"/>
      <c r="U32">
        <v>3</v>
      </c>
      <c r="V32" t="s">
        <v>359</v>
      </c>
      <c r="AA32" s="421">
        <v>5</v>
      </c>
      <c r="AB32" s="421" t="s">
        <v>382</v>
      </c>
      <c r="AC32" s="421"/>
      <c r="AD32" s="421"/>
      <c r="AE32" s="421"/>
      <c r="AJ32" t="s">
        <v>375</v>
      </c>
      <c r="AR32" t="s">
        <v>370</v>
      </c>
      <c r="AZ32" t="s">
        <v>360</v>
      </c>
      <c r="BF32">
        <v>1</v>
      </c>
      <c r="BG32" t="s">
        <v>389</v>
      </c>
    </row>
    <row r="33" spans="4:61">
      <c r="D33" s="362" t="s">
        <v>396</v>
      </c>
      <c r="E33" s="362"/>
      <c r="F33" s="362"/>
      <c r="G33" s="362"/>
      <c r="H33" s="362"/>
      <c r="I33" s="362"/>
      <c r="J33" s="362" t="s">
        <v>323</v>
      </c>
      <c r="O33" s="420">
        <v>4</v>
      </c>
      <c r="P33" s="420" t="s">
        <v>338</v>
      </c>
      <c r="Q33" s="420"/>
      <c r="R33" s="420"/>
      <c r="S33" s="420"/>
      <c r="U33">
        <v>3</v>
      </c>
      <c r="V33" t="s">
        <v>365</v>
      </c>
      <c r="AA33" s="422">
        <v>6</v>
      </c>
      <c r="AB33" s="422" t="s">
        <v>318</v>
      </c>
      <c r="AC33" s="422"/>
      <c r="AD33" s="422"/>
      <c r="AE33" s="422"/>
      <c r="AJ33" t="s">
        <v>401</v>
      </c>
      <c r="AR33" t="s">
        <v>371</v>
      </c>
      <c r="AZ33" t="s">
        <v>361</v>
      </c>
      <c r="BF33">
        <v>2</v>
      </c>
      <c r="BG33" t="s">
        <v>390</v>
      </c>
    </row>
    <row r="34" spans="4:61">
      <c r="D34" s="419" t="s">
        <v>339</v>
      </c>
      <c r="E34" s="419"/>
      <c r="F34" s="419"/>
      <c r="G34" s="419"/>
      <c r="J34" t="s">
        <v>397</v>
      </c>
      <c r="O34" s="421">
        <v>5</v>
      </c>
      <c r="P34" s="421" t="s">
        <v>381</v>
      </c>
      <c r="Q34" s="421"/>
      <c r="R34" s="421"/>
      <c r="S34" s="421"/>
      <c r="U34">
        <v>3</v>
      </c>
      <c r="V34" t="s">
        <v>366</v>
      </c>
      <c r="AA34" s="422">
        <v>6</v>
      </c>
      <c r="AB34" s="422" t="s">
        <v>316</v>
      </c>
      <c r="AC34" s="422"/>
      <c r="AD34" s="422"/>
      <c r="AE34" s="422"/>
      <c r="AJ34" t="s">
        <v>100</v>
      </c>
      <c r="AR34" t="s">
        <v>372</v>
      </c>
      <c r="BF34">
        <v>3</v>
      </c>
      <c r="BG34" t="s">
        <v>391</v>
      </c>
    </row>
    <row r="35" spans="4:61">
      <c r="D35" s="419" t="s">
        <v>377</v>
      </c>
      <c r="E35" s="419"/>
      <c r="F35" s="419"/>
      <c r="J35" t="s">
        <v>398</v>
      </c>
      <c r="O35" s="421">
        <v>5</v>
      </c>
      <c r="P35" s="421" t="s">
        <v>382</v>
      </c>
      <c r="Q35" s="421"/>
      <c r="R35" s="421"/>
      <c r="S35" s="421"/>
      <c r="U35">
        <v>3</v>
      </c>
      <c r="V35" t="s">
        <v>395</v>
      </c>
      <c r="AR35" t="s">
        <v>373</v>
      </c>
      <c r="AZ35" s="362" t="s">
        <v>392</v>
      </c>
      <c r="BA35" s="362"/>
      <c r="BB35" s="362"/>
      <c r="BC35" s="362"/>
      <c r="BD35" s="362"/>
      <c r="BE35" s="362"/>
      <c r="BF35" s="362"/>
      <c r="BG35" s="362" t="s">
        <v>393</v>
      </c>
      <c r="BH35" s="362"/>
      <c r="BI35" s="362"/>
    </row>
    <row r="36" spans="4:61">
      <c r="J36" t="s">
        <v>399</v>
      </c>
      <c r="O36" s="422">
        <v>6</v>
      </c>
      <c r="P36" s="422" t="s">
        <v>318</v>
      </c>
      <c r="Q36" s="422"/>
      <c r="R36" s="422"/>
      <c r="S36" s="422"/>
      <c r="U36">
        <v>3</v>
      </c>
      <c r="V36" t="s">
        <v>394</v>
      </c>
    </row>
    <row r="37" spans="4:61">
      <c r="O37" s="422">
        <v>6</v>
      </c>
      <c r="P37" s="422" t="s">
        <v>316</v>
      </c>
      <c r="Q37" s="422"/>
      <c r="R37" s="422"/>
      <c r="S37" s="422"/>
      <c r="U37">
        <v>3</v>
      </c>
      <c r="V37" t="s">
        <v>400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50"/>
    <hyperlink ref="B7" r:id="rId5" tooltip="Информация о студенте" display="http://dispace.edu.nstu.ru/personal/index/46148"/>
    <hyperlink ref="B8" r:id="rId6" tooltip="Информация о студенте" display="http://dispace.edu.nstu.ru/personal/index/46255"/>
    <hyperlink ref="B9" r:id="rId7" tooltip="Информация о студенте" display="http://dispace.edu.nstu.ru/personal/index/46153"/>
    <hyperlink ref="B10" r:id="rId8" tooltip="Информация о студенте" display="http://dispace.edu.nstu.ru/personal/index/46238"/>
    <hyperlink ref="B11" r:id="rId9" tooltip="Информация о студенте" display="http://dispace.edu.nstu.ru/personal/index/46151"/>
    <hyperlink ref="B12" r:id="rId10" tooltip="Информация о студенте" display="http://dispace.edu.nstu.ru/personal/index/46121"/>
    <hyperlink ref="B13" r:id="rId11" tooltip="Информация о студенте" display="http://dispace.edu.nstu.ru/personal/index/46129"/>
    <hyperlink ref="B14" r:id="rId12" tooltip="Информация о студенте" display="http://dispace.edu.nstu.ru/personal/index/46161"/>
    <hyperlink ref="B15" r:id="rId13" tooltip="Информация о студенте" display="http://dispace.edu.nstu.ru/personal/index/46127"/>
    <hyperlink ref="B16" r:id="rId14" tooltip="Информация о студенте" display="http://dispace.edu.nstu.ru/personal/index/46138"/>
    <hyperlink ref="B17" r:id="rId15" tooltip="Информация о студенте" display="http://dispace.edu.nstu.ru/personal/index/46283"/>
    <hyperlink ref="BP26:BQ26" r:id="rId16" display="http://dispace.edu.nstu.ru/didesk/course/show/1033/1"/>
    <hyperlink ref="BA26:BO26" r:id="rId17" display="http://dispace.edu.nstu.ru/didesk/course/show/1033/1"/>
    <hyperlink ref="AZ26:BO26" r:id="rId18" display="http://dispace.edu.nstu.ru/didesk/course/show/1033/1"/>
    <hyperlink ref="BA26:BN26" r:id="rId19" display="http://dispace.edu.nstu.ru/didesk/course/show/1033/1"/>
    <hyperlink ref="AZ26:BN26" r:id="rId20" display="http://dispace.edu.nstu.ru/didesk/course/show/1033/1"/>
    <hyperlink ref="AY26:BN26" r:id="rId21" display="http://dispace.edu.nstu.ru/didesk/course/show/1033/1"/>
    <hyperlink ref="AF22:AU22" r:id="rId22" display="http://dispace.edu.nstu.ru/didesk/course/show/1033/1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38"/>
  <sheetViews>
    <sheetView tabSelected="1" topLeftCell="A3" zoomScale="85" zoomScaleNormal="85" workbookViewId="0">
      <selection activeCell="N7" sqref="N7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6" customWidth="1"/>
  </cols>
  <sheetData>
    <row r="1" spans="1:67" ht="18.75">
      <c r="B1" s="278"/>
      <c r="C1" s="279"/>
      <c r="D1" s="278"/>
      <c r="E1" s="278"/>
      <c r="F1" s="278"/>
      <c r="G1" s="278"/>
      <c r="H1" s="278"/>
      <c r="I1" s="278"/>
      <c r="J1" s="280"/>
      <c r="K1" s="280"/>
      <c r="L1" s="278"/>
      <c r="M1" s="278"/>
      <c r="N1" s="280" t="s">
        <v>64</v>
      </c>
      <c r="O1" s="280"/>
      <c r="P1" s="280"/>
      <c r="Q1" s="280"/>
      <c r="R1" s="280"/>
      <c r="S1" s="280"/>
      <c r="T1" s="278"/>
      <c r="U1" s="280" t="s">
        <v>65</v>
      </c>
      <c r="V1" s="280"/>
      <c r="W1" s="280"/>
      <c r="X1" s="280"/>
      <c r="Y1" s="280"/>
      <c r="Z1" s="281"/>
      <c r="AA1" s="278"/>
      <c r="AB1" s="278"/>
      <c r="AC1" s="278"/>
      <c r="AD1" s="280" t="s">
        <v>66</v>
      </c>
      <c r="AE1" s="280"/>
      <c r="AF1" s="280"/>
      <c r="AG1" s="280"/>
      <c r="AH1" s="280"/>
      <c r="AI1" s="280"/>
      <c r="AJ1" s="282"/>
      <c r="AK1" s="291" t="s">
        <v>192</v>
      </c>
      <c r="AL1" s="292"/>
      <c r="AM1" s="291"/>
      <c r="AN1" s="291"/>
      <c r="AO1" s="291"/>
      <c r="AP1" s="291"/>
      <c r="AQ1" s="292"/>
      <c r="AR1" s="292"/>
      <c r="AU1" s="284" t="s">
        <v>68</v>
      </c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K1" s="285"/>
    </row>
    <row r="2" spans="1:67" ht="18.75">
      <c r="B2" s="279" t="s">
        <v>69</v>
      </c>
      <c r="C2" s="279" t="s">
        <v>183</v>
      </c>
      <c r="D2" s="279"/>
      <c r="E2" s="279"/>
      <c r="F2" s="279"/>
      <c r="G2" s="279"/>
      <c r="H2" s="279"/>
      <c r="I2" s="278"/>
      <c r="J2" s="278"/>
      <c r="K2" s="278"/>
      <c r="L2" s="278"/>
      <c r="M2" s="285"/>
      <c r="O2" s="280"/>
      <c r="P2" s="280"/>
      <c r="Q2" s="280"/>
      <c r="R2" s="280"/>
      <c r="S2" s="280"/>
      <c r="T2" s="278"/>
      <c r="U2" s="289" t="s">
        <v>191</v>
      </c>
      <c r="V2" s="289"/>
      <c r="W2" s="289"/>
      <c r="X2" s="289"/>
      <c r="Y2" s="289"/>
      <c r="Z2" s="289"/>
      <c r="AA2" s="289"/>
      <c r="AB2" s="289"/>
      <c r="AC2" s="280"/>
      <c r="AD2" s="278" t="s">
        <v>71</v>
      </c>
      <c r="AE2" s="278"/>
      <c r="AF2" s="278"/>
      <c r="AG2" s="278"/>
      <c r="AI2" s="278"/>
      <c r="AJ2" s="285"/>
      <c r="AK2" s="278" t="s">
        <v>72</v>
      </c>
      <c r="AL2" s="278"/>
      <c r="AM2" s="278"/>
      <c r="AN2" s="278"/>
      <c r="AO2" s="278"/>
      <c r="AP2" s="278"/>
      <c r="AQ2" s="285"/>
      <c r="AR2" s="285"/>
      <c r="AU2" s="191" t="s">
        <v>73</v>
      </c>
      <c r="BB2" s="285"/>
      <c r="BC2" s="285"/>
      <c r="BD2" s="285"/>
      <c r="BE2" s="285"/>
      <c r="BF2" s="285"/>
      <c r="BG2" s="285"/>
      <c r="BH2" s="285"/>
      <c r="BI2" s="285"/>
      <c r="BK2" s="285"/>
    </row>
    <row r="3" spans="1:67" ht="21" thickBot="1">
      <c r="B3" s="286"/>
      <c r="C3" s="287"/>
      <c r="D3" s="287"/>
      <c r="E3" s="287"/>
      <c r="F3" s="287" t="s">
        <v>307</v>
      </c>
      <c r="G3" s="287"/>
      <c r="H3" s="287"/>
      <c r="I3" s="287"/>
      <c r="J3" s="287"/>
      <c r="K3" s="287"/>
      <c r="L3" s="287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8" t="s">
        <v>101</v>
      </c>
      <c r="Y3" s="288"/>
      <c r="Z3" s="288"/>
      <c r="AA3" s="288"/>
      <c r="AB3" s="288"/>
      <c r="AC3" s="288"/>
      <c r="AD3" s="288"/>
      <c r="AE3" s="288"/>
      <c r="AF3" s="288"/>
      <c r="AG3" s="28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85"/>
      <c r="AT3" s="285"/>
      <c r="AU3" s="284" t="s">
        <v>74</v>
      </c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K3" s="285"/>
    </row>
    <row r="4" spans="1:67" ht="64.5" customHeight="1">
      <c r="A4" s="1">
        <v>0</v>
      </c>
      <c r="B4" s="2"/>
      <c r="C4" s="3" t="s">
        <v>0</v>
      </c>
      <c r="D4" s="4" t="s">
        <v>75</v>
      </c>
      <c r="E4" s="4" t="s">
        <v>76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2" t="s">
        <v>81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39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3" t="s">
        <v>82</v>
      </c>
      <c r="AC4" s="314" t="s">
        <v>22</v>
      </c>
      <c r="AD4" s="7" t="s">
        <v>404</v>
      </c>
      <c r="AE4" s="10" t="s">
        <v>23</v>
      </c>
      <c r="AF4" s="15" t="s">
        <v>24</v>
      </c>
      <c r="AG4" s="3" t="s">
        <v>25</v>
      </c>
      <c r="AH4" s="4" t="s">
        <v>26</v>
      </c>
      <c r="AI4" s="4" t="s">
        <v>27</v>
      </c>
      <c r="AJ4" s="16" t="s">
        <v>28</v>
      </c>
      <c r="AK4" s="8" t="s">
        <v>29</v>
      </c>
      <c r="AL4" s="10" t="s">
        <v>30</v>
      </c>
      <c r="AM4" s="274" t="s">
        <v>31</v>
      </c>
      <c r="AN4" s="441" t="s">
        <v>14</v>
      </c>
      <c r="AO4" s="18" t="s">
        <v>32</v>
      </c>
      <c r="AP4" s="4" t="s">
        <v>33</v>
      </c>
      <c r="AQ4" s="15" t="s">
        <v>34</v>
      </c>
      <c r="AR4" s="3" t="s">
        <v>35</v>
      </c>
      <c r="AS4" s="7" t="s">
        <v>88</v>
      </c>
      <c r="AT4" s="10" t="s">
        <v>36</v>
      </c>
      <c r="AU4" s="19" t="s">
        <v>409</v>
      </c>
      <c r="AV4" s="19" t="s">
        <v>415</v>
      </c>
      <c r="AW4" s="19" t="s">
        <v>423</v>
      </c>
      <c r="AX4" s="3" t="s">
        <v>431</v>
      </c>
      <c r="AY4" s="13" t="s">
        <v>438</v>
      </c>
      <c r="AZ4" s="13" t="s">
        <v>439</v>
      </c>
      <c r="BA4" s="20" t="s">
        <v>37</v>
      </c>
      <c r="BB4" s="360" t="s">
        <v>89</v>
      </c>
      <c r="BC4" s="431" t="s">
        <v>38</v>
      </c>
      <c r="BD4" s="432" t="s">
        <v>39</v>
      </c>
      <c r="BE4" s="433" t="s">
        <v>40</v>
      </c>
      <c r="BF4" s="434" t="s">
        <v>41</v>
      </c>
      <c r="BG4" s="435" t="s">
        <v>42</v>
      </c>
      <c r="BH4" s="426" t="s">
        <v>43</v>
      </c>
      <c r="BI4" s="27" t="s">
        <v>44</v>
      </c>
      <c r="BJ4" s="28"/>
      <c r="BK4" s="29"/>
      <c r="BL4" s="29"/>
      <c r="BM4" s="29"/>
      <c r="BN4" s="30"/>
    </row>
    <row r="5" spans="1:67" ht="19.5" thickBot="1">
      <c r="A5" s="206"/>
      <c r="B5" s="207" t="s">
        <v>45</v>
      </c>
      <c r="C5" s="208" t="s">
        <v>46</v>
      </c>
      <c r="D5" s="209" t="s">
        <v>47</v>
      </c>
      <c r="E5" s="209" t="s">
        <v>47</v>
      </c>
      <c r="F5" s="210"/>
      <c r="G5" s="210"/>
      <c r="H5" s="211" t="s">
        <v>46</v>
      </c>
      <c r="I5" s="212" t="s">
        <v>47</v>
      </c>
      <c r="J5" s="209" t="s">
        <v>48</v>
      </c>
      <c r="K5" s="210"/>
      <c r="L5" s="213"/>
      <c r="M5" s="214" t="s">
        <v>46</v>
      </c>
      <c r="N5" s="215" t="s">
        <v>48</v>
      </c>
      <c r="O5" s="215" t="s">
        <v>48</v>
      </c>
      <c r="P5" s="216" t="s">
        <v>48</v>
      </c>
      <c r="Q5" s="216"/>
      <c r="R5" s="217"/>
      <c r="S5" s="218"/>
      <c r="T5" s="445"/>
      <c r="U5" s="214" t="s">
        <v>46</v>
      </c>
      <c r="V5" s="219" t="s">
        <v>49</v>
      </c>
      <c r="W5" s="215" t="s">
        <v>46</v>
      </c>
      <c r="X5" s="215" t="s">
        <v>48</v>
      </c>
      <c r="Y5" s="215" t="s">
        <v>48</v>
      </c>
      <c r="Z5" s="220" t="s">
        <v>47</v>
      </c>
      <c r="AA5" s="47" t="s">
        <v>46</v>
      </c>
      <c r="AB5" s="221" t="s">
        <v>48</v>
      </c>
      <c r="AC5" s="49"/>
      <c r="AD5" s="222" t="s">
        <v>48</v>
      </c>
      <c r="AE5" s="221" t="s">
        <v>48</v>
      </c>
      <c r="AF5" s="223"/>
      <c r="AG5" s="214" t="s">
        <v>46</v>
      </c>
      <c r="AH5" s="224"/>
      <c r="AI5" s="224"/>
      <c r="AJ5" s="215" t="s">
        <v>48</v>
      </c>
      <c r="AK5" s="225" t="s">
        <v>48</v>
      </c>
      <c r="AL5" s="232" t="s">
        <v>48</v>
      </c>
      <c r="AM5" s="276"/>
      <c r="AN5" s="446"/>
      <c r="AO5" s="228" t="s">
        <v>46</v>
      </c>
      <c r="AP5" s="229" t="s">
        <v>48</v>
      </c>
      <c r="AQ5" s="230" t="s">
        <v>50</v>
      </c>
      <c r="AR5" s="231" t="s">
        <v>46</v>
      </c>
      <c r="AS5" s="229" t="s">
        <v>48</v>
      </c>
      <c r="AT5" s="232" t="s">
        <v>48</v>
      </c>
      <c r="AU5" s="436">
        <v>1</v>
      </c>
      <c r="AV5" s="230">
        <v>2</v>
      </c>
      <c r="AW5" s="229">
        <v>3</v>
      </c>
      <c r="AX5" s="438" t="s">
        <v>46</v>
      </c>
      <c r="AY5" s="229">
        <v>4</v>
      </c>
      <c r="AZ5" s="229">
        <v>5</v>
      </c>
      <c r="BA5" s="229">
        <v>6</v>
      </c>
      <c r="BB5" s="437">
        <v>7</v>
      </c>
      <c r="BC5" s="160"/>
      <c r="BD5" s="447"/>
      <c r="BE5" s="448"/>
      <c r="BF5" s="233"/>
      <c r="BG5" s="157"/>
      <c r="BH5" s="234"/>
      <c r="BI5" s="70">
        <v>1</v>
      </c>
      <c r="BJ5" s="71">
        <v>2</v>
      </c>
      <c r="BK5" s="72"/>
      <c r="BL5" s="72"/>
      <c r="BM5" s="72"/>
      <c r="BN5" s="73"/>
    </row>
    <row r="6" spans="1:67" ht="18.75">
      <c r="A6" s="235">
        <v>1</v>
      </c>
      <c r="B6" s="191" t="s">
        <v>268</v>
      </c>
      <c r="C6" s="236">
        <v>1</v>
      </c>
      <c r="D6" s="237"/>
      <c r="E6" s="237"/>
      <c r="F6" s="239">
        <v>4</v>
      </c>
      <c r="G6" s="240"/>
      <c r="H6" s="236">
        <v>1</v>
      </c>
      <c r="I6" s="238"/>
      <c r="J6" s="238"/>
      <c r="K6" s="239">
        <v>4</v>
      </c>
      <c r="L6" s="242"/>
      <c r="M6" s="236">
        <v>1</v>
      </c>
      <c r="N6" s="243">
        <v>4</v>
      </c>
      <c r="O6" s="238">
        <v>4</v>
      </c>
      <c r="P6" s="238"/>
      <c r="Q6" s="239">
        <v>4</v>
      </c>
      <c r="R6" s="245"/>
      <c r="S6" s="246">
        <f t="shared" ref="S6:S18" si="0">IF(SUM(C6:R6)/2.5&lt;=21,SUM(C6:R6)/2.5,21)</f>
        <v>9.1999999999999993</v>
      </c>
      <c r="T6" s="247">
        <f t="shared" ref="T6:T18" si="1">IF(S6&lt;7,0,IF(S6&lt;14,1,2))</f>
        <v>1</v>
      </c>
      <c r="U6" s="236">
        <v>1</v>
      </c>
      <c r="V6" s="248"/>
      <c r="W6" s="248"/>
      <c r="X6" s="238"/>
      <c r="Y6" s="238"/>
      <c r="Z6" s="240"/>
      <c r="AA6" s="236"/>
      <c r="AB6" s="249"/>
      <c r="AC6" s="325"/>
      <c r="AD6" s="353"/>
      <c r="AE6" s="250"/>
      <c r="AF6" s="326"/>
      <c r="AG6" s="236">
        <v>1</v>
      </c>
      <c r="AH6" s="241">
        <v>4</v>
      </c>
      <c r="AI6" s="241"/>
      <c r="AJ6" s="238">
        <v>4</v>
      </c>
      <c r="AK6" s="238">
        <v>4</v>
      </c>
      <c r="AL6" s="239">
        <v>4</v>
      </c>
      <c r="AM6" s="277">
        <f t="shared" ref="AM6:AM18" si="2">IF(SUM(U6:AL6,S6)/2&lt;=39,SUM(U6:AL6,S6)/2,39)</f>
        <v>13.6</v>
      </c>
      <c r="AN6" s="247">
        <f t="shared" ref="AN6:AN18" si="3">IF(AM6&lt;15,0,IF(AM6&lt;30,1,2))</f>
        <v>0</v>
      </c>
      <c r="AO6" s="236">
        <v>1</v>
      </c>
      <c r="AP6" s="343"/>
      <c r="AQ6" s="253"/>
      <c r="AR6" s="254">
        <v>1</v>
      </c>
      <c r="AS6" s="255"/>
      <c r="AT6" s="239">
        <v>4</v>
      </c>
      <c r="AU6" s="254">
        <v>4</v>
      </c>
      <c r="AV6" s="253">
        <v>5</v>
      </c>
      <c r="AW6" s="238">
        <v>4</v>
      </c>
      <c r="AX6" s="255"/>
      <c r="AY6" s="250"/>
      <c r="AZ6" s="249"/>
      <c r="BA6" s="256"/>
      <c r="BB6" s="257"/>
      <c r="BC6" s="258">
        <f t="shared" ref="BC6:BC18" si="4">IF(SUM(AM6,AO6:BB6)/1.5&lt;=80,SUM(AM6,AO6:BB6)/1.5,80)</f>
        <v>21.733333333333334</v>
      </c>
      <c r="BD6" s="259"/>
      <c r="BE6" s="260"/>
      <c r="BF6" s="261">
        <f t="shared" ref="BF6:BF18" si="5">IF(SUM(BC6,BD6:BE6)&lt;=100,SUM(BC6,BD6:BE6),100)</f>
        <v>21.733333333333334</v>
      </c>
      <c r="BG6" s="262" t="str">
        <f t="shared" ref="BG6:BG18" si="6"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63">
        <f>IF(BF6&lt;50,2,IF(BF6&lt;74,3,IF(BF6&lt;87,4,5)))</f>
        <v>2</v>
      </c>
      <c r="BI6" s="106"/>
      <c r="BJ6" s="107"/>
      <c r="BK6" s="204" t="s">
        <v>282</v>
      </c>
      <c r="BL6" s="294"/>
      <c r="BM6" s="294"/>
      <c r="BN6" s="295"/>
    </row>
    <row r="7" spans="1:67" ht="18.75">
      <c r="A7" s="108">
        <v>2</v>
      </c>
      <c r="B7" s="191" t="s">
        <v>269</v>
      </c>
      <c r="C7" s="109">
        <v>1</v>
      </c>
      <c r="D7" s="110"/>
      <c r="E7" s="110"/>
      <c r="F7" s="112"/>
      <c r="G7" s="113"/>
      <c r="H7" s="109">
        <v>1</v>
      </c>
      <c r="I7" s="111"/>
      <c r="J7" s="111"/>
      <c r="K7" s="112">
        <v>4</v>
      </c>
      <c r="L7" s="115">
        <v>4</v>
      </c>
      <c r="M7" s="109">
        <v>1</v>
      </c>
      <c r="N7" s="116">
        <v>4</v>
      </c>
      <c r="O7" s="116">
        <v>4</v>
      </c>
      <c r="P7" s="116"/>
      <c r="Q7" s="117"/>
      <c r="R7" s="118"/>
      <c r="S7" s="119">
        <f t="shared" si="0"/>
        <v>7.6</v>
      </c>
      <c r="T7" s="120">
        <f t="shared" si="1"/>
        <v>1</v>
      </c>
      <c r="U7" s="109">
        <v>1</v>
      </c>
      <c r="V7" s="121">
        <v>4</v>
      </c>
      <c r="W7" s="121"/>
      <c r="X7" s="111"/>
      <c r="Y7" s="111"/>
      <c r="Z7" s="113"/>
      <c r="AA7" s="109"/>
      <c r="AB7" s="89">
        <v>4</v>
      </c>
      <c r="AC7" s="326">
        <v>4</v>
      </c>
      <c r="AD7" s="111">
        <v>4</v>
      </c>
      <c r="AE7" s="90"/>
      <c r="AF7" s="318"/>
      <c r="AG7" s="109">
        <v>1</v>
      </c>
      <c r="AH7" s="114">
        <v>4</v>
      </c>
      <c r="AI7" s="114"/>
      <c r="AJ7" s="111">
        <v>5</v>
      </c>
      <c r="AK7" s="111">
        <v>4</v>
      </c>
      <c r="AL7" s="112">
        <v>4</v>
      </c>
      <c r="AM7" s="275">
        <f t="shared" si="2"/>
        <v>21.3</v>
      </c>
      <c r="AN7" s="120">
        <f t="shared" si="3"/>
        <v>1</v>
      </c>
      <c r="AO7" s="109">
        <v>1</v>
      </c>
      <c r="AP7" s="319"/>
      <c r="AQ7" s="122"/>
      <c r="AR7" s="123">
        <v>1</v>
      </c>
      <c r="AS7" s="124"/>
      <c r="AT7" s="112">
        <v>4</v>
      </c>
      <c r="AU7" s="123">
        <v>4</v>
      </c>
      <c r="AV7" s="122">
        <v>4</v>
      </c>
      <c r="AW7" s="111"/>
      <c r="AX7" s="124">
        <v>1</v>
      </c>
      <c r="AY7" s="90">
        <v>5</v>
      </c>
      <c r="AZ7" s="89"/>
      <c r="BA7" s="94"/>
      <c r="BB7" s="125"/>
      <c r="BC7" s="126">
        <f t="shared" si="4"/>
        <v>27.533333333333331</v>
      </c>
      <c r="BD7" s="104"/>
      <c r="BE7" s="105"/>
      <c r="BF7" s="127">
        <f t="shared" si="5"/>
        <v>27.533333333333331</v>
      </c>
      <c r="BG7" s="89" t="str">
        <f t="shared" si="6"/>
        <v>FX</v>
      </c>
      <c r="BH7" s="128">
        <f t="shared" ref="BH7:BH18" si="7">IF(BF7&lt;50,2,IF(BF7&lt;74,3,IF(BF7&lt;87,4,5)))</f>
        <v>2</v>
      </c>
      <c r="BI7" s="129"/>
      <c r="BJ7" s="130"/>
      <c r="BK7" s="296" t="s">
        <v>59</v>
      </c>
      <c r="BL7" s="297"/>
      <c r="BM7" s="297"/>
      <c r="BN7" s="298"/>
    </row>
    <row r="8" spans="1:67" ht="18.75">
      <c r="A8" s="108">
        <v>3</v>
      </c>
      <c r="B8" s="191" t="s">
        <v>270</v>
      </c>
      <c r="C8" s="109">
        <v>1</v>
      </c>
      <c r="D8" s="110"/>
      <c r="E8" s="110"/>
      <c r="F8" s="337"/>
      <c r="G8" s="113"/>
      <c r="H8" s="109"/>
      <c r="I8" s="131"/>
      <c r="J8" s="111"/>
      <c r="K8" s="112">
        <v>4</v>
      </c>
      <c r="L8" s="115">
        <v>4</v>
      </c>
      <c r="M8" s="109">
        <v>1</v>
      </c>
      <c r="N8" s="116">
        <v>4</v>
      </c>
      <c r="O8" s="116"/>
      <c r="P8" s="116">
        <v>5</v>
      </c>
      <c r="Q8" s="117"/>
      <c r="R8" s="118"/>
      <c r="S8" s="119">
        <f t="shared" si="0"/>
        <v>7.6</v>
      </c>
      <c r="T8" s="120">
        <f t="shared" si="1"/>
        <v>1</v>
      </c>
      <c r="U8" s="109">
        <v>1</v>
      </c>
      <c r="V8" s="121"/>
      <c r="W8" s="121"/>
      <c r="X8" s="111"/>
      <c r="Y8" s="111"/>
      <c r="Z8" s="113"/>
      <c r="AA8" s="109">
        <v>1</v>
      </c>
      <c r="AB8" s="89">
        <v>5</v>
      </c>
      <c r="AC8" s="318"/>
      <c r="AD8" s="111">
        <v>4</v>
      </c>
      <c r="AE8" s="90"/>
      <c r="AF8" s="318"/>
      <c r="AG8" s="109"/>
      <c r="AH8" s="114"/>
      <c r="AI8" s="114">
        <v>4</v>
      </c>
      <c r="AJ8" s="111">
        <v>4</v>
      </c>
      <c r="AK8" s="111">
        <v>4</v>
      </c>
      <c r="AL8" s="112">
        <v>4</v>
      </c>
      <c r="AM8" s="275">
        <f t="shared" si="2"/>
        <v>17.3</v>
      </c>
      <c r="AN8" s="120">
        <f t="shared" si="3"/>
        <v>1</v>
      </c>
      <c r="AO8" s="132">
        <v>1</v>
      </c>
      <c r="AP8" s="319"/>
      <c r="AQ8" s="122"/>
      <c r="AR8" s="123"/>
      <c r="AS8" s="124"/>
      <c r="AT8" s="337">
        <v>4</v>
      </c>
      <c r="AU8" s="123"/>
      <c r="AV8" s="122"/>
      <c r="AW8" s="111"/>
      <c r="AX8" s="124">
        <v>1</v>
      </c>
      <c r="AY8" s="90"/>
      <c r="AZ8" s="89"/>
      <c r="BA8" s="94"/>
      <c r="BB8" s="125"/>
      <c r="BC8" s="126">
        <f t="shared" si="4"/>
        <v>15.533333333333333</v>
      </c>
      <c r="BD8" s="104"/>
      <c r="BE8" s="105"/>
      <c r="BF8" s="127">
        <f t="shared" si="5"/>
        <v>15.533333333333333</v>
      </c>
      <c r="BG8" s="89" t="str">
        <f t="shared" si="6"/>
        <v>F</v>
      </c>
      <c r="BH8" s="128">
        <f t="shared" si="7"/>
        <v>2</v>
      </c>
      <c r="BI8" s="129"/>
      <c r="BJ8" s="133"/>
      <c r="BK8" s="296" t="s">
        <v>52</v>
      </c>
      <c r="BL8" s="297"/>
      <c r="BM8" s="297"/>
      <c r="BN8" s="298"/>
    </row>
    <row r="9" spans="1:67" ht="18.75">
      <c r="A9" s="74">
        <v>4</v>
      </c>
      <c r="B9" s="191" t="s">
        <v>271</v>
      </c>
      <c r="C9" s="76">
        <v>1</v>
      </c>
      <c r="D9" s="77"/>
      <c r="E9" s="77"/>
      <c r="F9" s="79">
        <v>4</v>
      </c>
      <c r="G9" s="80"/>
      <c r="H9" s="76"/>
      <c r="I9" s="78"/>
      <c r="J9" s="78"/>
      <c r="K9" s="79">
        <v>4</v>
      </c>
      <c r="L9" s="82"/>
      <c r="M9" s="76">
        <v>1</v>
      </c>
      <c r="N9" s="83">
        <v>4</v>
      </c>
      <c r="O9" s="78">
        <v>3</v>
      </c>
      <c r="P9" s="78">
        <v>4</v>
      </c>
      <c r="Q9" s="79">
        <v>4</v>
      </c>
      <c r="R9" s="85">
        <v>4</v>
      </c>
      <c r="S9" s="86">
        <f t="shared" si="0"/>
        <v>11.6</v>
      </c>
      <c r="T9" s="87">
        <f t="shared" si="1"/>
        <v>1</v>
      </c>
      <c r="U9" s="76">
        <v>1</v>
      </c>
      <c r="V9" s="88"/>
      <c r="W9" s="88">
        <v>4</v>
      </c>
      <c r="X9" s="78">
        <v>4</v>
      </c>
      <c r="Y9" s="78"/>
      <c r="Z9" s="80"/>
      <c r="AA9" s="76"/>
      <c r="AB9" s="89">
        <v>4</v>
      </c>
      <c r="AC9" s="327">
        <v>4</v>
      </c>
      <c r="AD9" s="78">
        <v>4</v>
      </c>
      <c r="AE9" s="134"/>
      <c r="AF9" s="326"/>
      <c r="AG9" s="76">
        <v>1</v>
      </c>
      <c r="AH9" s="81">
        <v>4</v>
      </c>
      <c r="AI9" s="81">
        <v>4</v>
      </c>
      <c r="AJ9" s="78">
        <v>4</v>
      </c>
      <c r="AK9" s="78">
        <v>4</v>
      </c>
      <c r="AL9" s="79"/>
      <c r="AM9" s="268">
        <f t="shared" si="2"/>
        <v>24.8</v>
      </c>
      <c r="AN9" s="87">
        <f t="shared" si="3"/>
        <v>1</v>
      </c>
      <c r="AO9" s="76"/>
      <c r="AP9" s="343"/>
      <c r="AQ9" s="91"/>
      <c r="AR9" s="92">
        <v>1</v>
      </c>
      <c r="AS9" s="93"/>
      <c r="AT9" s="79">
        <v>4</v>
      </c>
      <c r="AU9" s="92">
        <v>4</v>
      </c>
      <c r="AV9" s="91">
        <v>4</v>
      </c>
      <c r="AW9" s="78">
        <v>3</v>
      </c>
      <c r="AX9" s="93"/>
      <c r="AY9" s="134"/>
      <c r="AZ9" s="89"/>
      <c r="BA9" s="94"/>
      <c r="BB9" s="95"/>
      <c r="BC9" s="96">
        <f t="shared" si="4"/>
        <v>27.2</v>
      </c>
      <c r="BD9" s="104"/>
      <c r="BE9" s="105"/>
      <c r="BF9" s="99">
        <f t="shared" si="5"/>
        <v>27.2</v>
      </c>
      <c r="BG9" s="100" t="str">
        <f t="shared" si="6"/>
        <v>FX</v>
      </c>
      <c r="BH9" s="101">
        <f t="shared" si="7"/>
        <v>2</v>
      </c>
      <c r="BI9" s="106"/>
      <c r="BJ9" s="107"/>
      <c r="BK9" s="204" t="s">
        <v>283</v>
      </c>
      <c r="BL9" s="294"/>
      <c r="BM9" s="294"/>
      <c r="BN9" s="295"/>
    </row>
    <row r="10" spans="1:67" ht="18.75">
      <c r="A10" s="74">
        <v>5</v>
      </c>
      <c r="B10" s="191" t="s">
        <v>272</v>
      </c>
      <c r="C10" s="76">
        <v>1</v>
      </c>
      <c r="D10" s="77">
        <v>5</v>
      </c>
      <c r="E10" s="77">
        <v>5</v>
      </c>
      <c r="F10" s="79">
        <v>4</v>
      </c>
      <c r="G10" s="80"/>
      <c r="H10" s="76">
        <v>1</v>
      </c>
      <c r="I10" s="78">
        <v>4</v>
      </c>
      <c r="J10" s="78">
        <v>4</v>
      </c>
      <c r="K10" s="79">
        <v>5</v>
      </c>
      <c r="L10" s="82">
        <v>4</v>
      </c>
      <c r="M10" s="76">
        <v>1</v>
      </c>
      <c r="N10" s="83">
        <v>5</v>
      </c>
      <c r="O10" s="78">
        <v>5</v>
      </c>
      <c r="P10" s="78">
        <v>5</v>
      </c>
      <c r="Q10" s="79">
        <v>4</v>
      </c>
      <c r="R10" s="85">
        <v>4</v>
      </c>
      <c r="S10" s="86">
        <f t="shared" si="0"/>
        <v>21</v>
      </c>
      <c r="T10" s="87">
        <f t="shared" si="1"/>
        <v>2</v>
      </c>
      <c r="U10" s="76">
        <v>1</v>
      </c>
      <c r="V10" s="88">
        <v>5</v>
      </c>
      <c r="W10" s="88">
        <v>5</v>
      </c>
      <c r="X10" s="78">
        <v>5</v>
      </c>
      <c r="Y10" s="78">
        <v>5</v>
      </c>
      <c r="Z10" s="80"/>
      <c r="AA10" s="76">
        <v>1</v>
      </c>
      <c r="AB10" s="89">
        <v>4</v>
      </c>
      <c r="AC10" s="327">
        <v>4</v>
      </c>
      <c r="AD10" s="78"/>
      <c r="AE10" s="90"/>
      <c r="AF10" s="318">
        <v>5</v>
      </c>
      <c r="AG10" s="76">
        <v>1</v>
      </c>
      <c r="AH10" s="81">
        <v>4</v>
      </c>
      <c r="AI10" s="81">
        <v>4</v>
      </c>
      <c r="AJ10" s="78">
        <v>5</v>
      </c>
      <c r="AK10" s="78"/>
      <c r="AL10" s="79"/>
      <c r="AM10" s="268">
        <f t="shared" si="2"/>
        <v>35</v>
      </c>
      <c r="AN10" s="87">
        <f t="shared" si="3"/>
        <v>2</v>
      </c>
      <c r="AO10" s="76">
        <v>1</v>
      </c>
      <c r="AP10" s="343"/>
      <c r="AQ10" s="91">
        <v>5</v>
      </c>
      <c r="AR10" s="92">
        <v>1</v>
      </c>
      <c r="AS10" s="93"/>
      <c r="AT10" s="79">
        <v>4</v>
      </c>
      <c r="AU10" s="92">
        <v>4</v>
      </c>
      <c r="AV10" s="91">
        <v>5</v>
      </c>
      <c r="AW10" s="78">
        <v>4</v>
      </c>
      <c r="AX10" s="77">
        <v>1</v>
      </c>
      <c r="AY10" s="90"/>
      <c r="AZ10" s="89"/>
      <c r="BA10" s="94"/>
      <c r="BB10" s="66"/>
      <c r="BC10" s="96">
        <f t="shared" si="4"/>
        <v>40</v>
      </c>
      <c r="BD10" s="104"/>
      <c r="BE10" s="105"/>
      <c r="BF10" s="99">
        <f t="shared" si="5"/>
        <v>40</v>
      </c>
      <c r="BG10" s="100" t="str">
        <f t="shared" si="6"/>
        <v>FX</v>
      </c>
      <c r="BH10" s="101">
        <f t="shared" si="7"/>
        <v>2</v>
      </c>
      <c r="BI10" s="106"/>
      <c r="BJ10" s="107"/>
      <c r="BK10" s="204" t="s">
        <v>284</v>
      </c>
      <c r="BL10" s="294"/>
      <c r="BM10" s="294"/>
      <c r="BN10" s="295"/>
    </row>
    <row r="11" spans="1:67" ht="18.75">
      <c r="A11" s="74">
        <v>6</v>
      </c>
      <c r="B11" s="191" t="s">
        <v>273</v>
      </c>
      <c r="C11" s="76">
        <v>1</v>
      </c>
      <c r="D11" s="77"/>
      <c r="E11" s="77"/>
      <c r="F11" s="79">
        <v>4</v>
      </c>
      <c r="G11" s="80"/>
      <c r="H11" s="76">
        <v>1</v>
      </c>
      <c r="I11" s="78"/>
      <c r="J11" s="78"/>
      <c r="K11" s="79">
        <v>4</v>
      </c>
      <c r="L11" s="82">
        <v>4</v>
      </c>
      <c r="M11" s="76">
        <v>1</v>
      </c>
      <c r="N11" s="83">
        <v>4</v>
      </c>
      <c r="O11" s="78">
        <v>4</v>
      </c>
      <c r="P11" s="78"/>
      <c r="Q11" s="79">
        <v>4</v>
      </c>
      <c r="R11" s="85">
        <v>4</v>
      </c>
      <c r="S11" s="86">
        <f t="shared" si="0"/>
        <v>12.4</v>
      </c>
      <c r="T11" s="87">
        <f t="shared" si="1"/>
        <v>1</v>
      </c>
      <c r="U11" s="76">
        <v>1</v>
      </c>
      <c r="V11" s="88"/>
      <c r="W11" s="88"/>
      <c r="X11" s="78"/>
      <c r="Y11" s="78"/>
      <c r="Z11" s="80"/>
      <c r="AA11" s="135"/>
      <c r="AB11" s="89">
        <v>4</v>
      </c>
      <c r="AC11" s="327">
        <v>4</v>
      </c>
      <c r="AD11" s="78">
        <v>4</v>
      </c>
      <c r="AE11" s="90"/>
      <c r="AF11" s="326"/>
      <c r="AG11" s="135">
        <v>1</v>
      </c>
      <c r="AH11" s="81">
        <v>4</v>
      </c>
      <c r="AI11" s="81">
        <v>4</v>
      </c>
      <c r="AJ11" s="78">
        <v>5</v>
      </c>
      <c r="AK11" s="78">
        <v>4</v>
      </c>
      <c r="AL11" s="79">
        <v>4</v>
      </c>
      <c r="AM11" s="268">
        <f t="shared" si="2"/>
        <v>23.7</v>
      </c>
      <c r="AN11" s="87">
        <f t="shared" si="3"/>
        <v>1</v>
      </c>
      <c r="AO11" s="76">
        <v>1</v>
      </c>
      <c r="AP11" s="343"/>
      <c r="AQ11" s="91"/>
      <c r="AR11" s="92">
        <v>1</v>
      </c>
      <c r="AS11" s="93"/>
      <c r="AT11" s="79">
        <v>4</v>
      </c>
      <c r="AU11" s="92">
        <v>4</v>
      </c>
      <c r="AV11" s="91">
        <v>4</v>
      </c>
      <c r="AW11" s="78">
        <v>4</v>
      </c>
      <c r="AX11" s="93">
        <v>1</v>
      </c>
      <c r="AY11" s="90">
        <v>4</v>
      </c>
      <c r="AZ11" s="89"/>
      <c r="BA11" s="94"/>
      <c r="BB11" s="66"/>
      <c r="BC11" s="96">
        <f t="shared" si="4"/>
        <v>31.133333333333336</v>
      </c>
      <c r="BD11" s="104"/>
      <c r="BE11" s="105"/>
      <c r="BF11" s="99">
        <f t="shared" si="5"/>
        <v>31.133333333333336</v>
      </c>
      <c r="BG11" s="100" t="str">
        <f t="shared" si="6"/>
        <v>FX</v>
      </c>
      <c r="BH11" s="101">
        <f t="shared" si="7"/>
        <v>2</v>
      </c>
      <c r="BI11" s="136"/>
      <c r="BJ11" s="137"/>
      <c r="BK11" s="204" t="s">
        <v>55</v>
      </c>
      <c r="BL11" s="294"/>
      <c r="BM11" s="294"/>
      <c r="BN11" s="295"/>
    </row>
    <row r="12" spans="1:67" ht="18.75">
      <c r="A12" s="139">
        <v>7</v>
      </c>
      <c r="B12" s="191" t="s">
        <v>274</v>
      </c>
      <c r="C12" s="76">
        <v>1</v>
      </c>
      <c r="D12" s="78"/>
      <c r="E12" s="78"/>
      <c r="F12" s="79">
        <v>4</v>
      </c>
      <c r="G12" s="80"/>
      <c r="H12" s="76">
        <v>1</v>
      </c>
      <c r="I12" s="78"/>
      <c r="J12" s="78"/>
      <c r="K12" s="79">
        <v>4</v>
      </c>
      <c r="L12" s="80">
        <v>4</v>
      </c>
      <c r="M12" s="76">
        <v>1</v>
      </c>
      <c r="N12" s="83">
        <v>4</v>
      </c>
      <c r="O12" s="93">
        <v>4</v>
      </c>
      <c r="P12" s="78">
        <v>4</v>
      </c>
      <c r="Q12" s="79">
        <v>4</v>
      </c>
      <c r="R12" s="85">
        <v>4</v>
      </c>
      <c r="S12" s="86">
        <f t="shared" si="0"/>
        <v>14</v>
      </c>
      <c r="T12" s="87">
        <f t="shared" si="1"/>
        <v>2</v>
      </c>
      <c r="U12" s="76">
        <v>1</v>
      </c>
      <c r="V12" s="88">
        <v>4</v>
      </c>
      <c r="W12" s="88">
        <v>4</v>
      </c>
      <c r="X12" s="78">
        <v>4</v>
      </c>
      <c r="Y12" s="78">
        <v>4</v>
      </c>
      <c r="Z12" s="80">
        <v>4</v>
      </c>
      <c r="AA12" s="135">
        <v>1</v>
      </c>
      <c r="AB12" s="89">
        <v>5</v>
      </c>
      <c r="AC12" s="327">
        <v>4</v>
      </c>
      <c r="AD12" s="78">
        <v>4</v>
      </c>
      <c r="AE12" s="90"/>
      <c r="AF12" s="318"/>
      <c r="AG12" s="135">
        <v>1</v>
      </c>
      <c r="AH12" s="140">
        <v>4</v>
      </c>
      <c r="AI12" s="140">
        <v>4</v>
      </c>
      <c r="AJ12" s="78">
        <v>4</v>
      </c>
      <c r="AK12" s="78">
        <v>4</v>
      </c>
      <c r="AL12" s="79">
        <v>3</v>
      </c>
      <c r="AM12" s="268">
        <f t="shared" si="2"/>
        <v>34.5</v>
      </c>
      <c r="AN12" s="87">
        <f t="shared" si="3"/>
        <v>2</v>
      </c>
      <c r="AO12" s="92">
        <v>1</v>
      </c>
      <c r="AP12" s="319"/>
      <c r="AQ12" s="91"/>
      <c r="AR12" s="92">
        <v>1</v>
      </c>
      <c r="AS12" s="93"/>
      <c r="AT12" s="79"/>
      <c r="AU12" s="92">
        <v>5</v>
      </c>
      <c r="AV12" s="91">
        <v>4</v>
      </c>
      <c r="AW12" s="78">
        <v>4</v>
      </c>
      <c r="AX12" s="93">
        <v>1</v>
      </c>
      <c r="AY12" s="90">
        <v>4</v>
      </c>
      <c r="AZ12" s="89"/>
      <c r="BA12" s="94"/>
      <c r="BB12" s="95"/>
      <c r="BC12" s="96">
        <f t="shared" si="4"/>
        <v>36.333333333333336</v>
      </c>
      <c r="BD12" s="104"/>
      <c r="BE12" s="105"/>
      <c r="BF12" s="99">
        <f t="shared" si="5"/>
        <v>36.333333333333336</v>
      </c>
      <c r="BG12" s="100" t="str">
        <f t="shared" si="6"/>
        <v>FX</v>
      </c>
      <c r="BH12" s="101">
        <f t="shared" si="7"/>
        <v>2</v>
      </c>
      <c r="BI12" s="106"/>
      <c r="BJ12" s="107"/>
      <c r="BK12" s="204" t="s">
        <v>58</v>
      </c>
      <c r="BL12" s="294"/>
      <c r="BM12" s="294"/>
      <c r="BN12" s="295"/>
    </row>
    <row r="13" spans="1:67" ht="18.75">
      <c r="A13" s="141">
        <v>8</v>
      </c>
      <c r="B13" s="191" t="s">
        <v>275</v>
      </c>
      <c r="C13" s="76">
        <v>1</v>
      </c>
      <c r="D13" s="78"/>
      <c r="E13" s="78"/>
      <c r="F13" s="79">
        <v>4</v>
      </c>
      <c r="G13" s="80"/>
      <c r="H13" s="76">
        <v>1</v>
      </c>
      <c r="I13" s="78"/>
      <c r="J13" s="78"/>
      <c r="K13" s="79">
        <v>4</v>
      </c>
      <c r="L13" s="80">
        <v>4</v>
      </c>
      <c r="M13" s="76">
        <v>1</v>
      </c>
      <c r="N13" s="83">
        <v>4</v>
      </c>
      <c r="O13" s="93">
        <v>4</v>
      </c>
      <c r="P13" s="78">
        <v>5</v>
      </c>
      <c r="Q13" s="79">
        <v>4</v>
      </c>
      <c r="R13" s="85"/>
      <c r="S13" s="86">
        <f t="shared" si="0"/>
        <v>12.8</v>
      </c>
      <c r="T13" s="87">
        <f t="shared" si="1"/>
        <v>1</v>
      </c>
      <c r="U13" s="76">
        <v>1</v>
      </c>
      <c r="V13" s="88">
        <v>4</v>
      </c>
      <c r="W13" s="88"/>
      <c r="X13" s="78"/>
      <c r="Y13" s="78"/>
      <c r="Z13" s="80">
        <v>4</v>
      </c>
      <c r="AA13" s="76"/>
      <c r="AB13" s="89">
        <v>4</v>
      </c>
      <c r="AC13" s="327">
        <v>4</v>
      </c>
      <c r="AD13" s="78">
        <v>4</v>
      </c>
      <c r="AE13" s="90">
        <v>4</v>
      </c>
      <c r="AF13" s="326"/>
      <c r="AG13" s="76">
        <v>1</v>
      </c>
      <c r="AH13" s="81">
        <v>4</v>
      </c>
      <c r="AI13" s="81">
        <v>4</v>
      </c>
      <c r="AJ13" s="78">
        <v>5</v>
      </c>
      <c r="AK13" s="78">
        <v>5</v>
      </c>
      <c r="AL13" s="79">
        <v>5</v>
      </c>
      <c r="AM13" s="268">
        <f t="shared" si="2"/>
        <v>30.9</v>
      </c>
      <c r="AN13" s="87">
        <f t="shared" si="3"/>
        <v>2</v>
      </c>
      <c r="AO13" s="92">
        <v>1</v>
      </c>
      <c r="AP13" s="319"/>
      <c r="AQ13" s="91"/>
      <c r="AR13" s="92">
        <v>1</v>
      </c>
      <c r="AS13" s="93"/>
      <c r="AT13" s="79">
        <v>4</v>
      </c>
      <c r="AU13" s="92">
        <v>4</v>
      </c>
      <c r="AV13" s="91">
        <v>4</v>
      </c>
      <c r="AW13" s="78">
        <v>4</v>
      </c>
      <c r="AX13" s="93">
        <v>1</v>
      </c>
      <c r="AY13" s="90"/>
      <c r="AZ13" s="89"/>
      <c r="BA13" s="94"/>
      <c r="BB13" s="66"/>
      <c r="BC13" s="96">
        <f t="shared" si="4"/>
        <v>33.266666666666666</v>
      </c>
      <c r="BD13" s="104"/>
      <c r="BE13" s="105"/>
      <c r="BF13" s="99">
        <f t="shared" si="5"/>
        <v>33.266666666666666</v>
      </c>
      <c r="BG13" s="100" t="str">
        <f t="shared" si="6"/>
        <v>FX</v>
      </c>
      <c r="BH13" s="101">
        <f t="shared" si="7"/>
        <v>2</v>
      </c>
      <c r="BI13" s="136"/>
      <c r="BJ13" s="137"/>
      <c r="BK13" s="204" t="s">
        <v>63</v>
      </c>
      <c r="BL13" s="294"/>
      <c r="BM13" s="294"/>
      <c r="BN13" s="295"/>
    </row>
    <row r="14" spans="1:67" ht="18.75">
      <c r="A14" s="141">
        <v>9</v>
      </c>
      <c r="B14" s="191" t="s">
        <v>276</v>
      </c>
      <c r="C14" s="142">
        <v>1</v>
      </c>
      <c r="D14" s="143">
        <v>5</v>
      </c>
      <c r="E14" s="143">
        <v>5</v>
      </c>
      <c r="F14" s="144">
        <v>4</v>
      </c>
      <c r="G14" s="145"/>
      <c r="H14" s="151">
        <v>1</v>
      </c>
      <c r="I14" s="143">
        <v>5</v>
      </c>
      <c r="J14" s="143">
        <v>5</v>
      </c>
      <c r="K14" s="144">
        <v>4</v>
      </c>
      <c r="L14" s="145">
        <v>4</v>
      </c>
      <c r="M14" s="151">
        <v>1</v>
      </c>
      <c r="N14" s="143">
        <v>4</v>
      </c>
      <c r="O14" s="143">
        <v>5</v>
      </c>
      <c r="P14" s="146"/>
      <c r="Q14" s="147">
        <v>4</v>
      </c>
      <c r="R14" s="148"/>
      <c r="S14" s="149">
        <f t="shared" si="0"/>
        <v>19.2</v>
      </c>
      <c r="T14" s="150">
        <f t="shared" si="1"/>
        <v>2</v>
      </c>
      <c r="U14" s="151">
        <v>1</v>
      </c>
      <c r="V14" s="152">
        <v>4</v>
      </c>
      <c r="W14" s="152"/>
      <c r="X14" s="146">
        <v>4</v>
      </c>
      <c r="Y14" s="146"/>
      <c r="Z14" s="153"/>
      <c r="AA14" s="142"/>
      <c r="AB14" s="154">
        <v>4</v>
      </c>
      <c r="AC14" s="343">
        <v>4</v>
      </c>
      <c r="AD14" s="146">
        <v>4</v>
      </c>
      <c r="AE14" s="155"/>
      <c r="AF14" s="326">
        <v>5</v>
      </c>
      <c r="AG14" s="142"/>
      <c r="AH14" s="156">
        <v>4</v>
      </c>
      <c r="AI14" s="156">
        <v>4</v>
      </c>
      <c r="AJ14" s="146">
        <v>5</v>
      </c>
      <c r="AK14" s="146">
        <v>5</v>
      </c>
      <c r="AL14" s="147">
        <v>4</v>
      </c>
      <c r="AM14" s="270">
        <f t="shared" si="2"/>
        <v>33.6</v>
      </c>
      <c r="AN14" s="150">
        <f t="shared" si="3"/>
        <v>2</v>
      </c>
      <c r="AO14" s="142">
        <v>1</v>
      </c>
      <c r="AP14" s="319"/>
      <c r="AQ14" s="158">
        <v>5</v>
      </c>
      <c r="AR14" s="142"/>
      <c r="AS14" s="143"/>
      <c r="AT14" s="144">
        <v>4</v>
      </c>
      <c r="AU14" s="142">
        <v>4</v>
      </c>
      <c r="AV14" s="158">
        <v>4</v>
      </c>
      <c r="AW14" s="143">
        <v>4</v>
      </c>
      <c r="AX14" s="143">
        <v>1</v>
      </c>
      <c r="AY14" s="155">
        <v>4</v>
      </c>
      <c r="AZ14" s="154"/>
      <c r="BA14" s="159"/>
      <c r="BB14" s="160"/>
      <c r="BC14" s="161">
        <f t="shared" si="4"/>
        <v>40.4</v>
      </c>
      <c r="BD14" s="104"/>
      <c r="BE14" s="105"/>
      <c r="BF14" s="162">
        <f t="shared" si="5"/>
        <v>40.4</v>
      </c>
      <c r="BG14" s="163" t="str">
        <f t="shared" si="6"/>
        <v>FX</v>
      </c>
      <c r="BH14" s="164">
        <f t="shared" si="7"/>
        <v>2</v>
      </c>
      <c r="BI14" s="165"/>
      <c r="BJ14" s="166"/>
      <c r="BK14" s="299" t="s">
        <v>53</v>
      </c>
      <c r="BL14" s="300"/>
      <c r="BM14" s="300"/>
      <c r="BN14" s="301"/>
    </row>
    <row r="15" spans="1:67" ht="18.75">
      <c r="A15" s="141">
        <v>10</v>
      </c>
      <c r="B15" s="191" t="s">
        <v>277</v>
      </c>
      <c r="C15" s="167">
        <v>1</v>
      </c>
      <c r="D15" s="168"/>
      <c r="E15" s="168"/>
      <c r="F15" s="144">
        <v>4</v>
      </c>
      <c r="G15" s="170"/>
      <c r="H15" s="136">
        <v>1</v>
      </c>
      <c r="I15" s="137"/>
      <c r="J15" s="137"/>
      <c r="K15" s="137">
        <v>4</v>
      </c>
      <c r="L15" s="172">
        <v>4</v>
      </c>
      <c r="M15" s="136">
        <v>1</v>
      </c>
      <c r="N15" s="137">
        <v>4</v>
      </c>
      <c r="O15" s="137">
        <v>4</v>
      </c>
      <c r="P15" s="137">
        <v>5</v>
      </c>
      <c r="Q15" s="137">
        <v>4</v>
      </c>
      <c r="R15" s="170"/>
      <c r="S15" s="173">
        <f t="shared" si="0"/>
        <v>12.8</v>
      </c>
      <c r="T15" s="87">
        <f t="shared" si="1"/>
        <v>1</v>
      </c>
      <c r="U15" s="136">
        <v>1</v>
      </c>
      <c r="V15" s="137">
        <v>4</v>
      </c>
      <c r="W15" s="137"/>
      <c r="X15" s="137"/>
      <c r="Y15" s="137"/>
      <c r="Z15" s="170"/>
      <c r="AA15" s="171"/>
      <c r="AB15" s="137">
        <v>4</v>
      </c>
      <c r="AC15" s="320">
        <v>4</v>
      </c>
      <c r="AD15" s="137">
        <v>4</v>
      </c>
      <c r="AE15" s="137"/>
      <c r="AF15" s="318"/>
      <c r="AG15" s="136">
        <v>1</v>
      </c>
      <c r="AH15" s="137">
        <v>4</v>
      </c>
      <c r="AI15" s="137">
        <v>4</v>
      </c>
      <c r="AJ15" s="137">
        <v>5</v>
      </c>
      <c r="AK15" s="137">
        <v>4</v>
      </c>
      <c r="AL15" s="172"/>
      <c r="AM15" s="268">
        <f t="shared" si="2"/>
        <v>23.9</v>
      </c>
      <c r="AN15" s="175">
        <f t="shared" si="3"/>
        <v>1</v>
      </c>
      <c r="AO15" s="171">
        <v>1</v>
      </c>
      <c r="AP15" s="319"/>
      <c r="AQ15" s="172"/>
      <c r="AR15" s="136">
        <v>1</v>
      </c>
      <c r="AS15" s="137"/>
      <c r="AT15" s="144">
        <v>4</v>
      </c>
      <c r="AU15" s="136">
        <v>4</v>
      </c>
      <c r="AV15" s="137">
        <v>4</v>
      </c>
      <c r="AW15" s="137">
        <v>4</v>
      </c>
      <c r="AX15" s="137"/>
      <c r="AY15" s="137"/>
      <c r="AZ15" s="137"/>
      <c r="BA15" s="137"/>
      <c r="BB15" s="170"/>
      <c r="BC15" s="86">
        <f t="shared" si="4"/>
        <v>27.933333333333334</v>
      </c>
      <c r="BD15" s="104"/>
      <c r="BE15" s="105"/>
      <c r="BF15" s="99">
        <f t="shared" si="5"/>
        <v>27.933333333333334</v>
      </c>
      <c r="BG15" s="100" t="str">
        <f t="shared" si="6"/>
        <v>FX</v>
      </c>
      <c r="BH15" s="269">
        <f t="shared" si="7"/>
        <v>2</v>
      </c>
      <c r="BI15" s="136"/>
      <c r="BJ15" s="172"/>
      <c r="BK15" s="307" t="s">
        <v>285</v>
      </c>
      <c r="BL15" s="294"/>
      <c r="BM15" s="294"/>
      <c r="BN15" s="295"/>
    </row>
    <row r="16" spans="1:67" ht="18.75">
      <c r="A16" s="141">
        <v>11</v>
      </c>
      <c r="B16" s="191" t="s">
        <v>278</v>
      </c>
      <c r="C16" s="167">
        <v>1</v>
      </c>
      <c r="D16" s="168">
        <v>5</v>
      </c>
      <c r="E16" s="168">
        <v>5</v>
      </c>
      <c r="F16" s="144">
        <v>4</v>
      </c>
      <c r="G16" s="170"/>
      <c r="H16" s="136">
        <v>1</v>
      </c>
      <c r="I16" s="137">
        <v>5</v>
      </c>
      <c r="J16" s="137">
        <v>5</v>
      </c>
      <c r="K16" s="137">
        <v>4</v>
      </c>
      <c r="L16" s="172">
        <v>5</v>
      </c>
      <c r="M16" s="136">
        <v>1</v>
      </c>
      <c r="N16" s="137">
        <v>4</v>
      </c>
      <c r="O16" s="137">
        <v>4</v>
      </c>
      <c r="P16" s="137">
        <v>4</v>
      </c>
      <c r="Q16" s="137">
        <v>4</v>
      </c>
      <c r="R16" s="170">
        <v>4</v>
      </c>
      <c r="S16" s="173">
        <f t="shared" si="0"/>
        <v>21</v>
      </c>
      <c r="T16" s="87">
        <f t="shared" si="1"/>
        <v>2</v>
      </c>
      <c r="U16" s="136">
        <v>1</v>
      </c>
      <c r="V16" s="137">
        <v>4</v>
      </c>
      <c r="W16" s="137">
        <v>5</v>
      </c>
      <c r="X16" s="137">
        <v>4</v>
      </c>
      <c r="Y16" s="137">
        <v>5</v>
      </c>
      <c r="Z16" s="170">
        <v>5</v>
      </c>
      <c r="AA16" s="171">
        <v>1</v>
      </c>
      <c r="AB16" s="137"/>
      <c r="AC16" s="321">
        <v>4</v>
      </c>
      <c r="AD16" s="137">
        <v>4</v>
      </c>
      <c r="AE16" s="137"/>
      <c r="AF16" s="326"/>
      <c r="AG16" s="136">
        <v>1</v>
      </c>
      <c r="AH16" s="137">
        <v>4</v>
      </c>
      <c r="AI16" s="137">
        <v>4</v>
      </c>
      <c r="AJ16" s="137">
        <v>4</v>
      </c>
      <c r="AK16" s="137">
        <v>3</v>
      </c>
      <c r="AL16" s="172"/>
      <c r="AM16" s="268">
        <f t="shared" si="2"/>
        <v>35</v>
      </c>
      <c r="AN16" s="175">
        <f t="shared" si="3"/>
        <v>2</v>
      </c>
      <c r="AO16" s="171">
        <v>1</v>
      </c>
      <c r="AP16" s="319"/>
      <c r="AQ16" s="172">
        <v>5</v>
      </c>
      <c r="AR16" s="136">
        <v>1</v>
      </c>
      <c r="AS16" s="137"/>
      <c r="AT16" s="144">
        <v>4</v>
      </c>
      <c r="AU16" s="136">
        <v>4</v>
      </c>
      <c r="AV16" s="137">
        <v>4</v>
      </c>
      <c r="AW16" s="137">
        <v>3</v>
      </c>
      <c r="AX16" s="137">
        <v>1</v>
      </c>
      <c r="AY16" s="137">
        <v>5</v>
      </c>
      <c r="AZ16" s="137"/>
      <c r="BA16" s="137"/>
      <c r="BB16" s="170"/>
      <c r="BC16" s="86">
        <f t="shared" si="4"/>
        <v>42</v>
      </c>
      <c r="BD16" s="104"/>
      <c r="BE16" s="105"/>
      <c r="BF16" s="99">
        <f t="shared" si="5"/>
        <v>42</v>
      </c>
      <c r="BG16" s="100" t="str">
        <f t="shared" si="6"/>
        <v>FX</v>
      </c>
      <c r="BH16" s="269">
        <f t="shared" si="7"/>
        <v>2</v>
      </c>
      <c r="BI16" s="136"/>
      <c r="BJ16" s="172"/>
      <c r="BK16" s="307" t="s">
        <v>286</v>
      </c>
      <c r="BL16" s="294"/>
      <c r="BM16" s="294"/>
      <c r="BN16" s="295"/>
      <c r="BO16" t="s">
        <v>402</v>
      </c>
    </row>
    <row r="17" spans="1:68" ht="18.75">
      <c r="A17" s="141">
        <v>12</v>
      </c>
      <c r="B17" s="191" t="s">
        <v>279</v>
      </c>
      <c r="C17" s="167">
        <v>1</v>
      </c>
      <c r="D17" s="168"/>
      <c r="E17" s="168"/>
      <c r="F17" s="144">
        <v>4</v>
      </c>
      <c r="G17" s="170"/>
      <c r="H17" s="136">
        <v>1</v>
      </c>
      <c r="I17" s="137"/>
      <c r="J17" s="137"/>
      <c r="K17" s="137">
        <v>4</v>
      </c>
      <c r="L17" s="172">
        <v>4</v>
      </c>
      <c r="M17" s="136">
        <v>1</v>
      </c>
      <c r="N17" s="137">
        <v>4</v>
      </c>
      <c r="O17" s="137">
        <v>3</v>
      </c>
      <c r="P17" s="137">
        <v>4</v>
      </c>
      <c r="Q17" s="137"/>
      <c r="R17" s="170"/>
      <c r="S17" s="173">
        <f t="shared" si="0"/>
        <v>10.4</v>
      </c>
      <c r="T17" s="87">
        <f t="shared" si="1"/>
        <v>1</v>
      </c>
      <c r="U17" s="136">
        <v>1</v>
      </c>
      <c r="V17" s="137"/>
      <c r="W17" s="137"/>
      <c r="X17" s="137"/>
      <c r="Y17" s="137"/>
      <c r="Z17" s="170"/>
      <c r="AA17" s="171"/>
      <c r="AB17" s="137"/>
      <c r="AC17" s="321"/>
      <c r="AD17" s="137">
        <v>4</v>
      </c>
      <c r="AE17" s="137"/>
      <c r="AF17" s="318">
        <v>5</v>
      </c>
      <c r="AG17" s="136">
        <v>1</v>
      </c>
      <c r="AH17" s="137">
        <v>4</v>
      </c>
      <c r="AI17" s="137">
        <v>4</v>
      </c>
      <c r="AJ17" s="137">
        <v>4</v>
      </c>
      <c r="AK17" s="137">
        <v>3</v>
      </c>
      <c r="AL17" s="172"/>
      <c r="AM17" s="268">
        <f t="shared" si="2"/>
        <v>18.2</v>
      </c>
      <c r="AN17" s="175">
        <f t="shared" si="3"/>
        <v>1</v>
      </c>
      <c r="AO17" s="171"/>
      <c r="AP17" s="319"/>
      <c r="AQ17" s="172"/>
      <c r="AR17" s="136">
        <v>1</v>
      </c>
      <c r="AS17" s="137"/>
      <c r="AT17" s="144">
        <v>4</v>
      </c>
      <c r="AU17" s="136">
        <v>4</v>
      </c>
      <c r="AV17" s="137">
        <v>4</v>
      </c>
      <c r="AW17" s="137">
        <v>3</v>
      </c>
      <c r="AX17" s="137">
        <v>1</v>
      </c>
      <c r="AY17" s="137">
        <v>4</v>
      </c>
      <c r="AZ17" s="137"/>
      <c r="BA17" s="137"/>
      <c r="BB17" s="170"/>
      <c r="BC17" s="86">
        <f t="shared" si="4"/>
        <v>26.133333333333336</v>
      </c>
      <c r="BD17" s="104"/>
      <c r="BE17" s="105"/>
      <c r="BF17" s="99">
        <f t="shared" si="5"/>
        <v>26.133333333333336</v>
      </c>
      <c r="BG17" s="100" t="str">
        <f t="shared" si="6"/>
        <v>FX</v>
      </c>
      <c r="BH17" s="269">
        <f t="shared" si="7"/>
        <v>2</v>
      </c>
      <c r="BI17" s="136"/>
      <c r="BJ17" s="172"/>
      <c r="BK17" s="307" t="s">
        <v>287</v>
      </c>
      <c r="BL17" s="294"/>
      <c r="BM17" s="294"/>
      <c r="BN17" s="295"/>
    </row>
    <row r="18" spans="1:68" ht="19.5" thickBot="1">
      <c r="A18" s="200">
        <v>13</v>
      </c>
      <c r="B18" s="408" t="s">
        <v>280</v>
      </c>
      <c r="C18" s="205">
        <v>1</v>
      </c>
      <c r="D18" s="201"/>
      <c r="E18" s="201"/>
      <c r="F18" s="356">
        <v>4</v>
      </c>
      <c r="G18" s="179"/>
      <c r="H18" s="181">
        <v>1</v>
      </c>
      <c r="I18" s="178"/>
      <c r="J18" s="178"/>
      <c r="K18" s="178">
        <v>4</v>
      </c>
      <c r="L18" s="180">
        <v>4</v>
      </c>
      <c r="M18" s="181">
        <v>1</v>
      </c>
      <c r="N18" s="178">
        <v>4</v>
      </c>
      <c r="O18" s="178"/>
      <c r="P18" s="178"/>
      <c r="Q18" s="178"/>
      <c r="R18" s="179"/>
      <c r="S18" s="182">
        <f t="shared" si="0"/>
        <v>7.6</v>
      </c>
      <c r="T18" s="183">
        <f t="shared" si="1"/>
        <v>1</v>
      </c>
      <c r="U18" s="181">
        <v>1</v>
      </c>
      <c r="V18" s="178"/>
      <c r="W18" s="178">
        <v>5</v>
      </c>
      <c r="X18" s="178">
        <v>4</v>
      </c>
      <c r="Y18" s="178">
        <v>5</v>
      </c>
      <c r="Z18" s="179">
        <v>5</v>
      </c>
      <c r="AA18" s="177"/>
      <c r="AB18" s="178">
        <v>4</v>
      </c>
      <c r="AC18" s="352">
        <v>4</v>
      </c>
      <c r="AD18" s="178">
        <v>4</v>
      </c>
      <c r="AE18" s="178"/>
      <c r="AF18" s="410"/>
      <c r="AG18" s="181"/>
      <c r="AH18" s="178">
        <v>4</v>
      </c>
      <c r="AI18" s="178">
        <v>4</v>
      </c>
      <c r="AJ18" s="178">
        <v>5</v>
      </c>
      <c r="AK18" s="178">
        <v>5</v>
      </c>
      <c r="AL18" s="180">
        <v>4</v>
      </c>
      <c r="AM18" s="272">
        <f t="shared" si="2"/>
        <v>30.8</v>
      </c>
      <c r="AN18" s="185">
        <f t="shared" si="3"/>
        <v>2</v>
      </c>
      <c r="AO18" s="177">
        <v>1</v>
      </c>
      <c r="AP18" s="357"/>
      <c r="AQ18" s="180"/>
      <c r="AR18" s="181"/>
      <c r="AS18" s="178"/>
      <c r="AT18" s="356">
        <v>4</v>
      </c>
      <c r="AU18" s="181"/>
      <c r="AV18" s="178">
        <v>4</v>
      </c>
      <c r="AW18" s="178">
        <v>4</v>
      </c>
      <c r="AX18" s="178">
        <v>1</v>
      </c>
      <c r="AY18" s="178">
        <v>4</v>
      </c>
      <c r="AZ18" s="178"/>
      <c r="BA18" s="178"/>
      <c r="BB18" s="179"/>
      <c r="BC18" s="186">
        <f t="shared" si="4"/>
        <v>32.533333333333331</v>
      </c>
      <c r="BD18" s="187"/>
      <c r="BE18" s="188"/>
      <c r="BF18" s="189">
        <f t="shared" si="5"/>
        <v>32.533333333333331</v>
      </c>
      <c r="BG18" s="190" t="str">
        <f t="shared" si="6"/>
        <v>FX</v>
      </c>
      <c r="BH18" s="273">
        <f t="shared" si="7"/>
        <v>2</v>
      </c>
      <c r="BI18" s="411"/>
      <c r="BJ18" s="180"/>
      <c r="BK18" s="308" t="s">
        <v>61</v>
      </c>
      <c r="BL18" s="302"/>
      <c r="BM18" s="302"/>
      <c r="BN18" s="303"/>
    </row>
    <row r="19" spans="1:68">
      <c r="B19" s="362" t="s">
        <v>216</v>
      </c>
    </row>
    <row r="20" spans="1:68">
      <c r="A20">
        <v>1</v>
      </c>
      <c r="B20" t="s">
        <v>90</v>
      </c>
      <c r="D20" s="363" t="s">
        <v>386</v>
      </c>
      <c r="BM20" t="s">
        <v>433</v>
      </c>
    </row>
    <row r="21" spans="1:68">
      <c r="A21">
        <v>2</v>
      </c>
      <c r="B21" t="s">
        <v>91</v>
      </c>
      <c r="D21" t="s">
        <v>385</v>
      </c>
      <c r="BM21" t="s">
        <v>434</v>
      </c>
    </row>
    <row r="22" spans="1:68">
      <c r="A22">
        <v>3</v>
      </c>
      <c r="B22" t="s">
        <v>92</v>
      </c>
    </row>
    <row r="23" spans="1:68">
      <c r="A23">
        <v>4</v>
      </c>
      <c r="B23" t="s">
        <v>93</v>
      </c>
      <c r="D23" s="362" t="s">
        <v>324</v>
      </c>
      <c r="E23" s="362"/>
      <c r="F23" s="362"/>
      <c r="G23" s="362"/>
      <c r="H23" s="362"/>
      <c r="I23" s="362"/>
      <c r="J23" s="362"/>
      <c r="K23" s="362" t="s">
        <v>328</v>
      </c>
      <c r="L23" s="362"/>
      <c r="M23" s="362"/>
      <c r="N23" s="362"/>
      <c r="O23" s="362"/>
      <c r="P23" s="362" t="s">
        <v>329</v>
      </c>
      <c r="Q23" s="362"/>
      <c r="R23" s="362"/>
      <c r="S23" s="362"/>
      <c r="T23" s="362"/>
      <c r="V23" s="362" t="s">
        <v>323</v>
      </c>
      <c r="W23" s="362"/>
      <c r="X23" s="362"/>
      <c r="Y23" s="362"/>
      <c r="AB23" s="362" t="s">
        <v>317</v>
      </c>
      <c r="AC23" s="362"/>
      <c r="AD23" s="362"/>
      <c r="AE23" t="s">
        <v>343</v>
      </c>
      <c r="AF23" s="191" t="s">
        <v>322</v>
      </c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Z23" s="362" t="s">
        <v>326</v>
      </c>
      <c r="BA23" s="362"/>
      <c r="BB23" s="362"/>
      <c r="BC23" s="362"/>
      <c r="BF23" s="362" t="s">
        <v>348</v>
      </c>
      <c r="BG23" s="362"/>
      <c r="BH23" s="362"/>
      <c r="BI23" s="362"/>
      <c r="BJ23" s="362"/>
      <c r="BK23" s="362"/>
      <c r="BL23" s="362"/>
      <c r="BM23" s="362"/>
      <c r="BN23" s="362"/>
    </row>
    <row r="24" spans="1:68">
      <c r="A24">
        <v>5</v>
      </c>
      <c r="B24" t="s">
        <v>94</v>
      </c>
      <c r="D24" s="420" t="s">
        <v>332</v>
      </c>
      <c r="E24" s="420"/>
      <c r="F24" s="420"/>
      <c r="G24" s="420"/>
      <c r="H24" s="420"/>
      <c r="I24" s="420"/>
      <c r="K24" s="420" t="s">
        <v>336</v>
      </c>
      <c r="L24" s="420"/>
      <c r="M24" s="420"/>
      <c r="N24" s="420"/>
      <c r="P24" s="420" t="s">
        <v>338</v>
      </c>
      <c r="Q24" s="420"/>
      <c r="R24" s="420"/>
      <c r="S24" s="420"/>
      <c r="T24" s="420"/>
      <c r="U24" s="419">
        <v>1</v>
      </c>
      <c r="V24" s="419" t="s">
        <v>340</v>
      </c>
      <c r="W24" s="419"/>
      <c r="X24" s="419"/>
      <c r="Y24" s="419"/>
      <c r="Z24" s="419"/>
      <c r="AA24" s="419">
        <v>1</v>
      </c>
      <c r="AB24" s="419" t="s">
        <v>344</v>
      </c>
      <c r="AC24" s="419"/>
      <c r="AD24" s="419"/>
      <c r="AE24" s="419"/>
      <c r="AH24" t="s">
        <v>346</v>
      </c>
      <c r="AZ24" s="419" t="s">
        <v>339</v>
      </c>
      <c r="BA24" s="419"/>
      <c r="BB24" s="419"/>
      <c r="BC24" s="419"/>
      <c r="BF24" t="s">
        <v>349</v>
      </c>
    </row>
    <row r="25" spans="1:68">
      <c r="A25">
        <v>6</v>
      </c>
      <c r="B25" t="s">
        <v>85</v>
      </c>
      <c r="D25" s="420" t="s">
        <v>333</v>
      </c>
      <c r="E25" s="420"/>
      <c r="F25" s="420"/>
      <c r="G25" s="420"/>
      <c r="H25" s="420"/>
      <c r="I25" s="420"/>
      <c r="K25" s="420" t="s">
        <v>337</v>
      </c>
      <c r="L25" s="420"/>
      <c r="M25" s="420"/>
      <c r="N25" s="420"/>
      <c r="P25" s="420" t="s">
        <v>334</v>
      </c>
      <c r="Q25" s="420"/>
      <c r="R25" s="420"/>
      <c r="S25" s="420"/>
      <c r="T25" s="420"/>
      <c r="U25" s="419">
        <v>1</v>
      </c>
      <c r="V25" s="419" t="s">
        <v>341</v>
      </c>
      <c r="W25" s="419"/>
      <c r="X25" s="419"/>
      <c r="Y25" s="419"/>
      <c r="Z25" s="419"/>
      <c r="AA25" s="419">
        <v>1</v>
      </c>
      <c r="AB25" s="419" t="s">
        <v>345</v>
      </c>
      <c r="AC25" s="419"/>
      <c r="AD25" s="419"/>
      <c r="AE25" s="419"/>
      <c r="AH25" t="s">
        <v>347</v>
      </c>
      <c r="AR25" s="362" t="s">
        <v>362</v>
      </c>
      <c r="AS25" s="362"/>
      <c r="AT25" s="362"/>
      <c r="AZ25" t="s">
        <v>360</v>
      </c>
      <c r="BF25" t="s">
        <v>350</v>
      </c>
    </row>
    <row r="26" spans="1:68">
      <c r="A26">
        <v>7</v>
      </c>
      <c r="B26" t="s">
        <v>95</v>
      </c>
      <c r="D26" s="420" t="s">
        <v>334</v>
      </c>
      <c r="E26" s="420"/>
      <c r="F26" s="420"/>
      <c r="G26" s="420"/>
      <c r="H26" s="420"/>
      <c r="I26" s="420"/>
      <c r="K26" s="420" t="s">
        <v>335</v>
      </c>
      <c r="L26" s="420"/>
      <c r="M26" s="420"/>
      <c r="N26" s="420"/>
      <c r="P26" s="420" t="s">
        <v>333</v>
      </c>
      <c r="Q26" s="420"/>
      <c r="R26" s="420"/>
      <c r="S26" s="420"/>
      <c r="T26" s="420"/>
      <c r="U26" s="419">
        <v>1</v>
      </c>
      <c r="V26" s="419" t="s">
        <v>342</v>
      </c>
      <c r="W26" s="419"/>
      <c r="X26" s="419"/>
      <c r="Y26" s="419"/>
      <c r="AA26">
        <v>2</v>
      </c>
      <c r="AB26" s="418" t="s">
        <v>378</v>
      </c>
      <c r="AC26" s="418"/>
      <c r="AD26" s="418"/>
      <c r="AE26" s="418"/>
      <c r="AH26" t="s">
        <v>319</v>
      </c>
      <c r="AR26" t="s">
        <v>363</v>
      </c>
      <c r="AZ26" t="s">
        <v>361</v>
      </c>
      <c r="BF26" t="s">
        <v>351</v>
      </c>
    </row>
    <row r="27" spans="1:68">
      <c r="A27">
        <v>8</v>
      </c>
      <c r="B27" t="s">
        <v>96</v>
      </c>
      <c r="D27" s="420" t="s">
        <v>335</v>
      </c>
      <c r="E27" s="420"/>
      <c r="F27" s="420"/>
      <c r="G27" s="420"/>
      <c r="H27" s="420"/>
      <c r="I27" s="420"/>
      <c r="K27" t="s">
        <v>384</v>
      </c>
      <c r="U27" s="418">
        <v>2</v>
      </c>
      <c r="V27" s="418" t="s">
        <v>378</v>
      </c>
      <c r="W27" s="418"/>
      <c r="X27" s="418"/>
      <c r="Y27" s="418"/>
      <c r="Z27" s="418"/>
      <c r="AA27">
        <v>2</v>
      </c>
      <c r="AB27" s="418" t="s">
        <v>380</v>
      </c>
      <c r="AC27" s="418"/>
      <c r="AD27" s="418"/>
      <c r="AE27" s="418"/>
      <c r="AH27" t="s">
        <v>320</v>
      </c>
      <c r="AR27" t="s">
        <v>364</v>
      </c>
      <c r="BF27" t="s">
        <v>352</v>
      </c>
      <c r="BO27" s="191"/>
      <c r="BP27" s="191"/>
    </row>
    <row r="28" spans="1:68">
      <c r="A28">
        <v>9</v>
      </c>
      <c r="B28" t="s">
        <v>97</v>
      </c>
      <c r="K28" t="s">
        <v>367</v>
      </c>
      <c r="P28" s="362" t="s">
        <v>387</v>
      </c>
      <c r="Q28" s="362"/>
      <c r="R28" s="362"/>
      <c r="S28" s="362"/>
      <c r="T28" s="362"/>
      <c r="U28" s="419">
        <v>2</v>
      </c>
      <c r="V28" s="418" t="s">
        <v>379</v>
      </c>
      <c r="W28" s="418"/>
      <c r="X28" s="418"/>
      <c r="Y28" s="418"/>
      <c r="Z28" s="418"/>
      <c r="AA28">
        <v>3</v>
      </c>
      <c r="AB28" t="s">
        <v>383</v>
      </c>
      <c r="AH28" t="s">
        <v>321</v>
      </c>
      <c r="AZ28" t="s">
        <v>356</v>
      </c>
      <c r="BF28" t="s">
        <v>353</v>
      </c>
    </row>
    <row r="29" spans="1:68">
      <c r="A29" s="361">
        <v>10</v>
      </c>
      <c r="B29" t="s">
        <v>98</v>
      </c>
      <c r="U29" s="418">
        <v>2</v>
      </c>
      <c r="V29" s="418" t="s">
        <v>380</v>
      </c>
      <c r="W29" s="418"/>
      <c r="X29" s="418"/>
      <c r="Y29" s="418"/>
      <c r="Z29" s="418"/>
      <c r="AA29">
        <v>3</v>
      </c>
      <c r="AB29" t="s">
        <v>365</v>
      </c>
      <c r="AR29" s="362" t="s">
        <v>362</v>
      </c>
      <c r="AS29" s="362"/>
      <c r="AT29" s="362"/>
      <c r="AZ29" t="s">
        <v>357</v>
      </c>
      <c r="BF29" t="s">
        <v>354</v>
      </c>
    </row>
    <row r="30" spans="1:68">
      <c r="U30">
        <v>3</v>
      </c>
      <c r="V30" t="s">
        <v>356</v>
      </c>
      <c r="AA30" s="420">
        <v>4</v>
      </c>
      <c r="AB30" s="420" t="s">
        <v>334</v>
      </c>
      <c r="AC30" s="420"/>
      <c r="AD30" s="420"/>
      <c r="AE30" s="420"/>
      <c r="AF30" s="420"/>
      <c r="AZ30" t="s">
        <v>358</v>
      </c>
      <c r="BF30" t="s">
        <v>355</v>
      </c>
    </row>
    <row r="31" spans="1:68">
      <c r="D31" s="362" t="s">
        <v>325</v>
      </c>
      <c r="E31" s="362"/>
      <c r="H31" s="362" t="s">
        <v>330</v>
      </c>
      <c r="M31" s="362"/>
      <c r="P31" s="362" t="s">
        <v>331</v>
      </c>
      <c r="Q31" s="362"/>
      <c r="R31" s="362"/>
      <c r="S31" s="362"/>
      <c r="U31">
        <v>3</v>
      </c>
      <c r="V31" s="75" t="s">
        <v>357</v>
      </c>
      <c r="AA31" s="420">
        <v>4</v>
      </c>
      <c r="AB31" s="420" t="s">
        <v>333</v>
      </c>
      <c r="AC31" s="420"/>
      <c r="AD31" s="420"/>
      <c r="AE31" s="420"/>
      <c r="AF31" s="420"/>
      <c r="AJ31" s="362" t="s">
        <v>376</v>
      </c>
      <c r="AK31" s="362"/>
      <c r="AL31" s="362"/>
      <c r="AM31" s="362"/>
      <c r="AN31" s="362"/>
      <c r="AO31" s="362"/>
      <c r="AP31" s="362"/>
      <c r="AQ31" s="362"/>
      <c r="AR31" s="362" t="s">
        <v>368</v>
      </c>
      <c r="AS31" s="362"/>
      <c r="AT31" s="362"/>
      <c r="AU31" s="362"/>
      <c r="AV31" s="362"/>
      <c r="AW31" s="362"/>
    </row>
    <row r="32" spans="1:68">
      <c r="H32" s="420" t="s">
        <v>332</v>
      </c>
      <c r="I32" s="420"/>
      <c r="J32" s="420"/>
      <c r="K32" s="420"/>
      <c r="L32" s="420"/>
      <c r="M32" s="420"/>
      <c r="U32">
        <v>3</v>
      </c>
      <c r="V32" t="s">
        <v>358</v>
      </c>
      <c r="AA32" s="421">
        <v>5</v>
      </c>
      <c r="AB32" s="421" t="s">
        <v>381</v>
      </c>
      <c r="AC32" s="421"/>
      <c r="AD32" s="421"/>
      <c r="AE32" s="421"/>
      <c r="AJ32" t="s">
        <v>374</v>
      </c>
      <c r="AR32" t="s">
        <v>369</v>
      </c>
      <c r="AZ32" s="362" t="s">
        <v>327</v>
      </c>
      <c r="BA32" s="362"/>
      <c r="BB32" s="362"/>
      <c r="BC32" s="362"/>
      <c r="BG32" s="362" t="s">
        <v>388</v>
      </c>
      <c r="BH32" s="362"/>
      <c r="BI32" s="362"/>
      <c r="BN32" s="362"/>
      <c r="BO32" s="362"/>
    </row>
    <row r="33" spans="4:61">
      <c r="O33" s="420">
        <v>4</v>
      </c>
      <c r="P33" s="420" t="s">
        <v>333</v>
      </c>
      <c r="Q33" s="420"/>
      <c r="R33" s="420"/>
      <c r="S33" s="420"/>
      <c r="U33">
        <v>3</v>
      </c>
      <c r="V33" t="s">
        <v>359</v>
      </c>
      <c r="AA33" s="421">
        <v>5</v>
      </c>
      <c r="AB33" s="421" t="s">
        <v>382</v>
      </c>
      <c r="AC33" s="421"/>
      <c r="AD33" s="421"/>
      <c r="AE33" s="421"/>
      <c r="AJ33" t="s">
        <v>375</v>
      </c>
      <c r="AR33" t="s">
        <v>370</v>
      </c>
      <c r="AZ33" t="s">
        <v>360</v>
      </c>
      <c r="BF33">
        <v>1</v>
      </c>
      <c r="BG33" t="s">
        <v>389</v>
      </c>
    </row>
    <row r="34" spans="4:61">
      <c r="D34" s="362" t="s">
        <v>396</v>
      </c>
      <c r="E34" s="362"/>
      <c r="F34" s="362"/>
      <c r="G34" s="362"/>
      <c r="H34" s="362"/>
      <c r="I34" s="362"/>
      <c r="J34" s="362" t="s">
        <v>323</v>
      </c>
      <c r="O34" s="420">
        <v>4</v>
      </c>
      <c r="P34" s="420" t="s">
        <v>338</v>
      </c>
      <c r="Q34" s="420"/>
      <c r="R34" s="420"/>
      <c r="S34" s="420"/>
      <c r="U34">
        <v>3</v>
      </c>
      <c r="V34" t="s">
        <v>365</v>
      </c>
      <c r="AA34" s="422">
        <v>6</v>
      </c>
      <c r="AB34" s="422" t="s">
        <v>318</v>
      </c>
      <c r="AC34" s="422"/>
      <c r="AD34" s="422"/>
      <c r="AE34" s="422"/>
      <c r="AJ34" t="s">
        <v>401</v>
      </c>
      <c r="AR34" t="s">
        <v>371</v>
      </c>
      <c r="AZ34" t="s">
        <v>361</v>
      </c>
      <c r="BF34">
        <v>2</v>
      </c>
      <c r="BG34" t="s">
        <v>390</v>
      </c>
    </row>
    <row r="35" spans="4:61">
      <c r="D35" s="419" t="s">
        <v>339</v>
      </c>
      <c r="E35" s="419"/>
      <c r="F35" s="419"/>
      <c r="G35" s="419"/>
      <c r="J35" t="s">
        <v>397</v>
      </c>
      <c r="O35" s="421">
        <v>5</v>
      </c>
      <c r="P35" s="421" t="s">
        <v>381</v>
      </c>
      <c r="Q35" s="421"/>
      <c r="R35" s="421"/>
      <c r="S35" s="421"/>
      <c r="U35">
        <v>3</v>
      </c>
      <c r="V35" t="s">
        <v>366</v>
      </c>
      <c r="AA35" s="422">
        <v>6</v>
      </c>
      <c r="AB35" s="422" t="s">
        <v>316</v>
      </c>
      <c r="AC35" s="422"/>
      <c r="AD35" s="422"/>
      <c r="AE35" s="422"/>
      <c r="AJ35" t="s">
        <v>100</v>
      </c>
      <c r="AR35" t="s">
        <v>372</v>
      </c>
      <c r="BF35">
        <v>3</v>
      </c>
      <c r="BG35" t="s">
        <v>391</v>
      </c>
    </row>
    <row r="36" spans="4:61">
      <c r="D36" s="419" t="s">
        <v>377</v>
      </c>
      <c r="E36" s="419"/>
      <c r="F36" s="419"/>
      <c r="J36" t="s">
        <v>398</v>
      </c>
      <c r="O36" s="421">
        <v>5</v>
      </c>
      <c r="P36" s="421" t="s">
        <v>382</v>
      </c>
      <c r="Q36" s="421"/>
      <c r="R36" s="421"/>
      <c r="S36" s="421"/>
      <c r="U36">
        <v>3</v>
      </c>
      <c r="V36" t="s">
        <v>395</v>
      </c>
      <c r="AR36" t="s">
        <v>373</v>
      </c>
      <c r="AZ36" s="362" t="s">
        <v>392</v>
      </c>
      <c r="BA36" s="362"/>
      <c r="BB36" s="362"/>
      <c r="BC36" s="362"/>
      <c r="BD36" s="362"/>
      <c r="BE36" s="362"/>
      <c r="BF36" s="362"/>
      <c r="BG36" s="362" t="s">
        <v>393</v>
      </c>
      <c r="BH36" s="362"/>
      <c r="BI36" s="362"/>
    </row>
    <row r="37" spans="4:61">
      <c r="J37" t="s">
        <v>399</v>
      </c>
      <c r="O37" s="422">
        <v>6</v>
      </c>
      <c r="P37" s="422" t="s">
        <v>318</v>
      </c>
      <c r="Q37" s="422"/>
      <c r="R37" s="422"/>
      <c r="S37" s="422"/>
      <c r="U37">
        <v>3</v>
      </c>
      <c r="V37" t="s">
        <v>394</v>
      </c>
    </row>
    <row r="38" spans="4:61">
      <c r="O38" s="422">
        <v>6</v>
      </c>
      <c r="P38" s="422" t="s">
        <v>316</v>
      </c>
      <c r="Q38" s="422"/>
      <c r="R38" s="422"/>
      <c r="S38" s="422"/>
      <c r="U38">
        <v>3</v>
      </c>
      <c r="V38" t="s">
        <v>400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94"/>
    <hyperlink ref="B7" r:id="rId5" tooltip="Информация о студенте" display="http://dispace.edu.nstu.ru/personal/index/46200"/>
    <hyperlink ref="B8" r:id="rId6" tooltip="Информация о студенте" display="http://dispace.edu.nstu.ru/personal/index/46297"/>
    <hyperlink ref="B9" r:id="rId7" tooltip="Информация о студенте" display="http://dispace.edu.nstu.ru/personal/index/46302"/>
    <hyperlink ref="B10" r:id="rId8" tooltip="Информация о студенте" display="http://dispace.edu.nstu.ru/personal/index/46172"/>
    <hyperlink ref="B11" r:id="rId9" tooltip="Информация о студенте" display="http://dispace.edu.nstu.ru/personal/index/46203"/>
    <hyperlink ref="B12" r:id="rId10" tooltip="Информация о студенте" display="http://dispace.edu.nstu.ru/personal/index/46176"/>
    <hyperlink ref="B13" r:id="rId11" tooltip="Информация о студенте" display="http://dispace.edu.nstu.ru/personal/index/46154"/>
    <hyperlink ref="B14" r:id="rId12" tooltip="Информация о студенте" display="http://dispace.edu.nstu.ru/personal/index/46291"/>
    <hyperlink ref="B15" r:id="rId13" tooltip="Информация о студенте" display="http://dispace.edu.nstu.ru/personal/index/46152"/>
    <hyperlink ref="B16" r:id="rId14" tooltip="Информация о студенте" display="http://dispace.edu.nstu.ru/personal/index/46259"/>
    <hyperlink ref="B17" r:id="rId15" tooltip="Информация о студенте" display="http://dispace.edu.nstu.ru/personal/index/46258"/>
    <hyperlink ref="B18" r:id="rId16" tooltip="Информация о студенте" display="http://dispace.edu.nstu.ru/personal/index/46163"/>
    <hyperlink ref="BA27:BP27" r:id="rId17" display="http://dispace.edu.nstu.ru/didesk/course/show/1033/1"/>
    <hyperlink ref="AZ27:BO27" r:id="rId18" display="http://dispace.edu.nstu.ru/didesk/course/show/1033/1"/>
    <hyperlink ref="BA27:BN27" r:id="rId19" display="http://dispace.edu.nstu.ru/didesk/course/show/1033/1"/>
    <hyperlink ref="AZ27:BN27" r:id="rId20" display="http://dispace.edu.nstu.ru/didesk/course/show/1033/1"/>
    <hyperlink ref="AY27:BN27" r:id="rId21" display="http://dispace.edu.nstu.ru/didesk/course/show/1033/1"/>
    <hyperlink ref="AF23:AU23" r:id="rId22" display="http://dispace.edu.nstu.ru/didesk/course/show/1033/1"/>
  </hyperlinks>
  <pageMargins left="0.7" right="0.7" top="0.75" bottom="0.75" header="0.3" footer="0.3"/>
  <pageSetup paperSize="9" orientation="portrait" r:id="rId2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Q44"/>
  <sheetViews>
    <sheetView topLeftCell="A19" zoomScale="80" zoomScaleNormal="80" workbookViewId="0">
      <selection activeCell="BA16" sqref="BA16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9" ht="18.75">
      <c r="B1" s="278"/>
      <c r="C1" s="279"/>
      <c r="D1" s="278"/>
      <c r="E1" s="278"/>
      <c r="F1" s="278"/>
      <c r="G1" s="278"/>
      <c r="H1" s="278"/>
      <c r="I1" s="278"/>
      <c r="J1" s="280"/>
      <c r="K1" s="280"/>
      <c r="L1" s="278"/>
      <c r="M1" s="278"/>
      <c r="N1" s="280" t="s">
        <v>64</v>
      </c>
      <c r="O1" s="280"/>
      <c r="P1" s="280"/>
      <c r="Q1" s="280"/>
      <c r="R1" s="280"/>
      <c r="S1" s="280"/>
      <c r="T1" s="278"/>
      <c r="U1" s="280" t="s">
        <v>65</v>
      </c>
      <c r="V1" s="280"/>
      <c r="W1" s="280"/>
      <c r="X1" s="280"/>
      <c r="Y1" s="280"/>
      <c r="Z1" s="281"/>
      <c r="AA1" s="278"/>
      <c r="AB1" s="278"/>
      <c r="AC1" s="278"/>
      <c r="AD1" s="280" t="s">
        <v>66</v>
      </c>
      <c r="AE1" s="280"/>
      <c r="AF1" s="280"/>
      <c r="AG1" s="280"/>
      <c r="AH1" s="280"/>
      <c r="AI1" s="280"/>
      <c r="AJ1" s="282"/>
      <c r="AK1" s="280"/>
      <c r="AL1" s="283"/>
      <c r="AM1" s="280" t="s">
        <v>67</v>
      </c>
      <c r="AN1" s="283"/>
      <c r="AO1" s="280"/>
      <c r="AP1" s="280"/>
      <c r="AQ1" s="280"/>
      <c r="AR1" s="280"/>
      <c r="AS1" s="283"/>
      <c r="AT1" s="283"/>
      <c r="AU1" s="284" t="s">
        <v>68</v>
      </c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K1" s="285"/>
    </row>
    <row r="2" spans="1:69" ht="18.75">
      <c r="B2" s="279" t="s">
        <v>69</v>
      </c>
      <c r="C2" s="279" t="s">
        <v>184</v>
      </c>
      <c r="D2" s="279"/>
      <c r="E2" s="279"/>
      <c r="F2" s="279"/>
      <c r="G2" s="279"/>
      <c r="H2" s="279"/>
      <c r="I2" s="278"/>
      <c r="J2" s="278"/>
      <c r="K2" s="278"/>
      <c r="L2" s="278"/>
      <c r="M2" s="285"/>
      <c r="N2" s="280"/>
      <c r="O2" s="280"/>
      <c r="P2" s="280"/>
      <c r="Q2" s="291" t="s">
        <v>193</v>
      </c>
      <c r="R2" s="291"/>
      <c r="S2" s="291"/>
      <c r="T2" s="291"/>
      <c r="U2" s="289" t="s">
        <v>191</v>
      </c>
      <c r="V2" s="289"/>
      <c r="W2" s="289"/>
      <c r="X2" s="289"/>
      <c r="Y2" s="289"/>
      <c r="Z2" s="289"/>
      <c r="AA2" s="289"/>
      <c r="AB2" s="289"/>
      <c r="AC2" s="280"/>
      <c r="AD2" s="278" t="s">
        <v>71</v>
      </c>
      <c r="AE2" s="278"/>
      <c r="AF2" s="278"/>
      <c r="AG2" s="278"/>
      <c r="AI2" s="278"/>
      <c r="AJ2" s="285"/>
      <c r="AK2" s="278"/>
      <c r="AL2" s="278"/>
      <c r="AM2" s="278" t="s">
        <v>72</v>
      </c>
      <c r="AN2" s="278"/>
      <c r="AO2" s="278"/>
      <c r="AP2" s="278"/>
      <c r="AQ2" s="278"/>
      <c r="AR2" s="278"/>
      <c r="AS2" s="285"/>
      <c r="AT2" s="285"/>
      <c r="AU2" s="191" t="s">
        <v>73</v>
      </c>
      <c r="BB2" s="285"/>
      <c r="BC2" s="285"/>
      <c r="BD2" s="285"/>
      <c r="BE2" s="285"/>
      <c r="BF2" s="285"/>
      <c r="BG2" s="285"/>
      <c r="BH2" s="285"/>
      <c r="BI2" s="285"/>
      <c r="BK2" s="285"/>
    </row>
    <row r="3" spans="1:69" ht="21" thickBot="1">
      <c r="B3" s="286"/>
      <c r="C3" s="287"/>
      <c r="D3" s="287" t="s">
        <v>306</v>
      </c>
      <c r="E3" s="287"/>
      <c r="F3" s="287"/>
      <c r="G3" s="287"/>
      <c r="H3" s="287"/>
      <c r="I3" s="287"/>
      <c r="J3" s="287"/>
      <c r="K3" s="287"/>
      <c r="L3" s="287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8" t="s">
        <v>101</v>
      </c>
      <c r="Y3" s="288"/>
      <c r="Z3" s="288"/>
      <c r="AA3" s="288"/>
      <c r="AB3" s="288"/>
      <c r="AC3" s="288"/>
      <c r="AD3" s="288"/>
      <c r="AE3" s="288"/>
      <c r="AF3" s="288"/>
      <c r="AG3" s="28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85"/>
      <c r="AT3" s="285"/>
      <c r="AU3" s="284" t="s">
        <v>74</v>
      </c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K3" s="285"/>
    </row>
    <row r="4" spans="1:69" s="31" customFormat="1" ht="64.5" customHeight="1">
      <c r="A4" s="1">
        <v>0</v>
      </c>
      <c r="B4" s="2"/>
      <c r="C4" s="3" t="s">
        <v>0</v>
      </c>
      <c r="D4" s="4" t="s">
        <v>75</v>
      </c>
      <c r="E4" s="4" t="s">
        <v>76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2" t="s">
        <v>81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39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3" t="s">
        <v>82</v>
      </c>
      <c r="AC4" s="314" t="s">
        <v>22</v>
      </c>
      <c r="AD4" s="7" t="s">
        <v>404</v>
      </c>
      <c r="AE4" s="10" t="s">
        <v>23</v>
      </c>
      <c r="AF4" s="15" t="s">
        <v>24</v>
      </c>
      <c r="AG4" s="3" t="s">
        <v>25</v>
      </c>
      <c r="AH4" s="4" t="s">
        <v>26</v>
      </c>
      <c r="AI4" s="4" t="s">
        <v>27</v>
      </c>
      <c r="AJ4" s="16" t="s">
        <v>28</v>
      </c>
      <c r="AK4" s="8" t="s">
        <v>29</v>
      </c>
      <c r="AL4" s="8" t="s">
        <v>30</v>
      </c>
      <c r="AM4" s="17" t="s">
        <v>31</v>
      </c>
      <c r="AN4" s="441" t="s">
        <v>14</v>
      </c>
      <c r="AO4" s="18" t="s">
        <v>32</v>
      </c>
      <c r="AP4" s="4" t="s">
        <v>33</v>
      </c>
      <c r="AQ4" s="15" t="s">
        <v>34</v>
      </c>
      <c r="AR4" s="3" t="s">
        <v>35</v>
      </c>
      <c r="AS4" s="7" t="s">
        <v>88</v>
      </c>
      <c r="AT4" s="10" t="s">
        <v>36</v>
      </c>
      <c r="AU4" s="19" t="s">
        <v>409</v>
      </c>
      <c r="AV4" s="19" t="s">
        <v>415</v>
      </c>
      <c r="AW4" s="19" t="s">
        <v>423</v>
      </c>
      <c r="AX4" s="3" t="s">
        <v>431</v>
      </c>
      <c r="AY4" s="13" t="s">
        <v>438</v>
      </c>
      <c r="AZ4" s="13" t="s">
        <v>439</v>
      </c>
      <c r="BA4" s="20" t="s">
        <v>37</v>
      </c>
      <c r="BB4" s="360" t="s">
        <v>89</v>
      </c>
      <c r="BC4" s="431" t="s">
        <v>38</v>
      </c>
      <c r="BD4" s="432" t="s">
        <v>39</v>
      </c>
      <c r="BE4" s="433" t="s">
        <v>40</v>
      </c>
      <c r="BF4" s="434" t="s">
        <v>41</v>
      </c>
      <c r="BG4" s="435" t="s">
        <v>42</v>
      </c>
      <c r="BH4" s="426" t="s">
        <v>43</v>
      </c>
      <c r="BI4" s="27" t="s">
        <v>44</v>
      </c>
      <c r="BJ4" s="28"/>
      <c r="BK4" s="29"/>
      <c r="BL4" s="29"/>
      <c r="BM4" s="29"/>
      <c r="BN4" s="29"/>
      <c r="BO4" s="30"/>
    </row>
    <row r="5" spans="1:69" ht="19.5" thickBot="1">
      <c r="A5" s="32"/>
      <c r="B5" s="33" t="s">
        <v>45</v>
      </c>
      <c r="C5" s="34" t="s">
        <v>46</v>
      </c>
      <c r="D5" s="35" t="s">
        <v>47</v>
      </c>
      <c r="E5" s="35" t="s">
        <v>47</v>
      </c>
      <c r="F5" s="36"/>
      <c r="G5" s="36"/>
      <c r="H5" s="37" t="s">
        <v>46</v>
      </c>
      <c r="I5" s="38" t="s">
        <v>47</v>
      </c>
      <c r="J5" s="35" t="s">
        <v>48</v>
      </c>
      <c r="K5" s="36"/>
      <c r="L5" s="39"/>
      <c r="M5" s="40" t="s">
        <v>46</v>
      </c>
      <c r="N5" s="41" t="s">
        <v>48</v>
      </c>
      <c r="O5" s="41" t="s">
        <v>48</v>
      </c>
      <c r="P5" s="42" t="s">
        <v>48</v>
      </c>
      <c r="Q5" s="42"/>
      <c r="R5" s="43"/>
      <c r="S5" s="44"/>
      <c r="T5" s="440"/>
      <c r="U5" s="40" t="s">
        <v>46</v>
      </c>
      <c r="V5" s="45" t="s">
        <v>49</v>
      </c>
      <c r="W5" s="41" t="s">
        <v>46</v>
      </c>
      <c r="X5" s="41" t="s">
        <v>48</v>
      </c>
      <c r="Y5" s="41" t="s">
        <v>48</v>
      </c>
      <c r="Z5" s="46" t="s">
        <v>47</v>
      </c>
      <c r="AA5" s="47" t="s">
        <v>46</v>
      </c>
      <c r="AB5" s="48" t="s">
        <v>48</v>
      </c>
      <c r="AC5" s="49"/>
      <c r="AD5" s="50" t="s">
        <v>48</v>
      </c>
      <c r="AE5" s="48" t="s">
        <v>48</v>
      </c>
      <c r="AF5" s="51"/>
      <c r="AG5" s="40" t="s">
        <v>46</v>
      </c>
      <c r="AH5" s="52"/>
      <c r="AI5" s="52"/>
      <c r="AJ5" s="41" t="s">
        <v>48</v>
      </c>
      <c r="AK5" s="53" t="s">
        <v>48</v>
      </c>
      <c r="AL5" s="54" t="s">
        <v>48</v>
      </c>
      <c r="AM5" s="55"/>
      <c r="AN5" s="442"/>
      <c r="AO5" s="56" t="s">
        <v>46</v>
      </c>
      <c r="AP5" s="57" t="s">
        <v>48</v>
      </c>
      <c r="AQ5" s="58" t="s">
        <v>50</v>
      </c>
      <c r="AR5" s="59" t="s">
        <v>46</v>
      </c>
      <c r="AS5" s="57" t="s">
        <v>48</v>
      </c>
      <c r="AT5" s="60" t="s">
        <v>48</v>
      </c>
      <c r="AU5" s="436">
        <v>1</v>
      </c>
      <c r="AV5" s="230">
        <v>2</v>
      </c>
      <c r="AW5" s="229">
        <v>3</v>
      </c>
      <c r="AX5" s="438" t="s">
        <v>46</v>
      </c>
      <c r="AY5" s="229">
        <v>4</v>
      </c>
      <c r="AZ5" s="229">
        <v>5</v>
      </c>
      <c r="BA5" s="229">
        <v>6</v>
      </c>
      <c r="BB5" s="437">
        <v>7</v>
      </c>
      <c r="BC5" s="66"/>
      <c r="BD5" s="443"/>
      <c r="BE5" s="444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9" ht="18.75">
      <c r="A6" s="74">
        <v>1</v>
      </c>
      <c r="B6" s="191" t="s">
        <v>217</v>
      </c>
      <c r="C6" s="76">
        <v>1</v>
      </c>
      <c r="D6" s="79">
        <v>5</v>
      </c>
      <c r="E6" s="79">
        <v>5</v>
      </c>
      <c r="F6" s="79">
        <v>5</v>
      </c>
      <c r="G6" s="80"/>
      <c r="H6" s="76">
        <v>1</v>
      </c>
      <c r="I6" s="78">
        <v>5</v>
      </c>
      <c r="J6" s="78">
        <v>5</v>
      </c>
      <c r="K6" s="77">
        <v>4</v>
      </c>
      <c r="L6" s="82">
        <v>4</v>
      </c>
      <c r="M6" s="76">
        <v>1</v>
      </c>
      <c r="N6" s="83">
        <v>4</v>
      </c>
      <c r="O6" s="78">
        <v>4</v>
      </c>
      <c r="P6" s="84">
        <v>5</v>
      </c>
      <c r="Q6" s="84">
        <v>5</v>
      </c>
      <c r="R6" s="85"/>
      <c r="S6" s="86">
        <f t="shared" ref="S6:S24" si="0">IF(SUM(C6:R6)/2.5&lt;=21,SUM(C6:R6)/2.5,21)</f>
        <v>21</v>
      </c>
      <c r="T6" s="87">
        <f>IF(S6&lt;7,0,IF(S6&lt;14,1,2))</f>
        <v>2</v>
      </c>
      <c r="U6" s="76">
        <v>1</v>
      </c>
      <c r="V6" s="88">
        <v>4</v>
      </c>
      <c r="W6" s="88">
        <v>4</v>
      </c>
      <c r="X6" s="78"/>
      <c r="Y6" s="78">
        <v>4</v>
      </c>
      <c r="Z6" s="80"/>
      <c r="AA6" s="76">
        <v>1</v>
      </c>
      <c r="AB6" s="89">
        <v>4</v>
      </c>
      <c r="AC6" s="317">
        <v>4</v>
      </c>
      <c r="AD6" s="78">
        <v>4</v>
      </c>
      <c r="AE6" s="90">
        <v>4</v>
      </c>
      <c r="AF6" s="317">
        <v>5</v>
      </c>
      <c r="AG6" s="76">
        <v>1</v>
      </c>
      <c r="AH6" s="81">
        <v>4</v>
      </c>
      <c r="AI6" s="81">
        <v>4</v>
      </c>
      <c r="AJ6" s="78">
        <v>5</v>
      </c>
      <c r="AK6" s="78">
        <v>5</v>
      </c>
      <c r="AL6" s="78">
        <v>4</v>
      </c>
      <c r="AM6" s="86">
        <f t="shared" ref="AM6:AM24" si="1">IF(SUM(U6:AL6,S6)/2&lt;=39,SUM(U6:AL6,S6)/2,39)</f>
        <v>39</v>
      </c>
      <c r="AN6" s="87">
        <f>IF(AM6&lt;15,0,IF(AM6&lt;30,1,2))</f>
        <v>2</v>
      </c>
      <c r="AO6" s="76">
        <v>1</v>
      </c>
      <c r="AP6" s="317"/>
      <c r="AQ6" s="91">
        <v>5</v>
      </c>
      <c r="AR6" s="92">
        <v>1</v>
      </c>
      <c r="AS6" s="93"/>
      <c r="AT6" s="93">
        <v>4</v>
      </c>
      <c r="AU6" s="92">
        <v>5</v>
      </c>
      <c r="AV6" s="91">
        <v>5</v>
      </c>
      <c r="AW6" s="78">
        <v>5</v>
      </c>
      <c r="AX6" s="93">
        <v>1</v>
      </c>
      <c r="AY6" s="90"/>
      <c r="AZ6" s="89"/>
      <c r="BA6" s="94"/>
      <c r="BB6" s="95"/>
      <c r="BC6" s="96">
        <f t="shared" ref="BC6:BC24" si="2">IF(SUM(AM6,AO6:BB6)/1.5&lt;=80,SUM(AM6,AO6:BB6)/1.5,80)</f>
        <v>44</v>
      </c>
      <c r="BD6" s="97"/>
      <c r="BE6" s="98"/>
      <c r="BF6" s="99">
        <f>IF(SUM(BC6,BD6:BE6)&lt;=100,SUM(BC6,BD6:BE6),100)</f>
        <v>44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101">
        <f>IF(BF6&lt;50,2,IF(BF6&lt;74,3,IF(BF6&lt;87,4,5)))</f>
        <v>2</v>
      </c>
      <c r="BI6" s="102"/>
      <c r="BJ6" s="103"/>
      <c r="BK6" s="202" t="s">
        <v>60</v>
      </c>
      <c r="BL6" s="203"/>
      <c r="BM6" s="203"/>
      <c r="BN6" s="305"/>
      <c r="BO6" s="306"/>
    </row>
    <row r="7" spans="1:69" ht="18.75">
      <c r="A7" s="74">
        <v>2</v>
      </c>
      <c r="B7" s="191" t="s">
        <v>218</v>
      </c>
      <c r="C7" s="76">
        <v>1</v>
      </c>
      <c r="D7" s="336">
        <v>5</v>
      </c>
      <c r="E7" s="78">
        <v>5</v>
      </c>
      <c r="F7" s="413">
        <v>5</v>
      </c>
      <c r="G7" s="80"/>
      <c r="H7" s="76">
        <v>1</v>
      </c>
      <c r="I7" s="78">
        <v>5</v>
      </c>
      <c r="J7" s="78">
        <v>5</v>
      </c>
      <c r="K7" s="79">
        <v>5</v>
      </c>
      <c r="L7" s="82">
        <v>5</v>
      </c>
      <c r="M7" s="76">
        <v>1</v>
      </c>
      <c r="N7" s="83">
        <v>4</v>
      </c>
      <c r="O7" s="84">
        <v>4</v>
      </c>
      <c r="P7" s="84">
        <v>4</v>
      </c>
      <c r="Q7" s="79">
        <v>4</v>
      </c>
      <c r="R7" s="85">
        <v>5</v>
      </c>
      <c r="S7" s="86">
        <f t="shared" si="0"/>
        <v>21</v>
      </c>
      <c r="T7" s="87">
        <f t="shared" ref="T7:T24" si="3">IF(S7&lt;7,0,IF(S7&lt;14,1,2))</f>
        <v>2</v>
      </c>
      <c r="U7" s="76">
        <v>1</v>
      </c>
      <c r="V7" s="88">
        <v>5</v>
      </c>
      <c r="W7" s="88">
        <v>5</v>
      </c>
      <c r="X7" s="78">
        <v>5</v>
      </c>
      <c r="Y7" s="78">
        <v>5</v>
      </c>
      <c r="Z7" s="80">
        <v>5</v>
      </c>
      <c r="AA7" s="76">
        <v>1</v>
      </c>
      <c r="AB7" s="89"/>
      <c r="AC7" s="317">
        <v>5</v>
      </c>
      <c r="AD7" s="78">
        <v>5</v>
      </c>
      <c r="AE7" s="90"/>
      <c r="AF7" s="317">
        <v>5</v>
      </c>
      <c r="AG7" s="76">
        <v>1</v>
      </c>
      <c r="AH7" s="81"/>
      <c r="AI7" s="81">
        <v>4</v>
      </c>
      <c r="AJ7" s="78">
        <v>4</v>
      </c>
      <c r="AK7" s="78">
        <v>4</v>
      </c>
      <c r="AL7" s="78">
        <v>4</v>
      </c>
      <c r="AM7" s="86">
        <f t="shared" si="1"/>
        <v>39</v>
      </c>
      <c r="AN7" s="87">
        <f t="shared" ref="AN7:AN24" si="4">IF(AM7&lt;15,0,IF(AM7&lt;30,1,2))</f>
        <v>2</v>
      </c>
      <c r="AO7" s="76">
        <v>1</v>
      </c>
      <c r="AP7" s="317"/>
      <c r="AQ7" s="91"/>
      <c r="AR7" s="92">
        <v>1</v>
      </c>
      <c r="AS7" s="93"/>
      <c r="AT7" s="93">
        <v>4</v>
      </c>
      <c r="AU7" s="92">
        <v>5</v>
      </c>
      <c r="AV7" s="91"/>
      <c r="AW7" s="78">
        <v>4</v>
      </c>
      <c r="AX7" s="93">
        <v>1</v>
      </c>
      <c r="AY7" s="90"/>
      <c r="AZ7" s="89"/>
      <c r="BA7" s="94"/>
      <c r="BB7" s="95"/>
      <c r="BC7" s="96">
        <f t="shared" si="2"/>
        <v>36.666666666666664</v>
      </c>
      <c r="BD7" s="104"/>
      <c r="BE7" s="105"/>
      <c r="BF7" s="99">
        <f t="shared" ref="BF7:BF24" si="5">IF(SUM(BC7,BD7:BE7)&lt;=100,SUM(BC7,BD7:BE7),100)</f>
        <v>36.666666666666664</v>
      </c>
      <c r="BG7" s="100" t="str">
        <f t="shared" ref="BG7:BG24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FX</v>
      </c>
      <c r="BH7" s="101">
        <f>IF(BF7&lt;50,2,IF(BF7&lt;74,3,IF(BF7&lt;87,4,5)))</f>
        <v>2</v>
      </c>
      <c r="BI7" s="106"/>
      <c r="BJ7" s="107"/>
      <c r="BK7" s="204" t="s">
        <v>288</v>
      </c>
      <c r="BL7" s="294"/>
      <c r="BM7" s="294"/>
      <c r="BN7" s="294"/>
      <c r="BO7" s="295"/>
    </row>
    <row r="8" spans="1:69" ht="18.75">
      <c r="A8" s="108">
        <v>3</v>
      </c>
      <c r="B8" s="191" t="s">
        <v>219</v>
      </c>
      <c r="C8" s="76">
        <v>1</v>
      </c>
      <c r="D8" s="79">
        <v>5</v>
      </c>
      <c r="E8" s="78">
        <v>5</v>
      </c>
      <c r="F8" s="79">
        <v>4</v>
      </c>
      <c r="G8" s="80">
        <v>5</v>
      </c>
      <c r="H8" s="76">
        <v>1</v>
      </c>
      <c r="I8" s="78">
        <v>5</v>
      </c>
      <c r="J8" s="78">
        <v>5</v>
      </c>
      <c r="K8" s="79">
        <v>4</v>
      </c>
      <c r="L8" s="82">
        <v>4</v>
      </c>
      <c r="M8" s="76">
        <v>1</v>
      </c>
      <c r="N8" s="83">
        <v>4</v>
      </c>
      <c r="O8" s="78">
        <v>4</v>
      </c>
      <c r="P8" s="78">
        <v>5</v>
      </c>
      <c r="Q8" s="117">
        <v>4</v>
      </c>
      <c r="R8" s="118">
        <v>5</v>
      </c>
      <c r="S8" s="119">
        <f t="shared" si="0"/>
        <v>21</v>
      </c>
      <c r="T8" s="120">
        <f t="shared" si="3"/>
        <v>2</v>
      </c>
      <c r="U8" s="109">
        <v>1</v>
      </c>
      <c r="V8" s="121">
        <v>4</v>
      </c>
      <c r="W8" s="121">
        <v>4</v>
      </c>
      <c r="X8" s="111">
        <v>4</v>
      </c>
      <c r="Y8" s="111">
        <v>4</v>
      </c>
      <c r="Z8" s="113">
        <v>4</v>
      </c>
      <c r="AA8" s="109">
        <v>1</v>
      </c>
      <c r="AB8" s="89">
        <v>4</v>
      </c>
      <c r="AC8" s="318">
        <v>5</v>
      </c>
      <c r="AD8" s="111">
        <v>4</v>
      </c>
      <c r="AE8" s="90">
        <v>5</v>
      </c>
      <c r="AF8" s="317">
        <v>5</v>
      </c>
      <c r="AG8" s="109">
        <v>1</v>
      </c>
      <c r="AH8" s="114">
        <v>4</v>
      </c>
      <c r="AI8" s="114">
        <v>4</v>
      </c>
      <c r="AJ8" s="111">
        <v>4</v>
      </c>
      <c r="AK8" s="111">
        <v>4</v>
      </c>
      <c r="AL8" s="111">
        <v>4</v>
      </c>
      <c r="AM8" s="119">
        <f t="shared" si="1"/>
        <v>39</v>
      </c>
      <c r="AN8" s="120">
        <f t="shared" si="4"/>
        <v>2</v>
      </c>
      <c r="AO8" s="109">
        <v>1</v>
      </c>
      <c r="AP8" s="317"/>
      <c r="AQ8" s="122">
        <v>5</v>
      </c>
      <c r="AR8" s="123">
        <v>1</v>
      </c>
      <c r="AS8" s="124"/>
      <c r="AT8" s="124">
        <v>4</v>
      </c>
      <c r="AU8" s="123">
        <v>4</v>
      </c>
      <c r="AV8" s="122">
        <v>5</v>
      </c>
      <c r="AW8" s="111">
        <v>4</v>
      </c>
      <c r="AX8" s="124"/>
      <c r="AY8" s="90"/>
      <c r="AZ8" s="89"/>
      <c r="BA8" s="94"/>
      <c r="BB8" s="125"/>
      <c r="BC8" s="126">
        <f t="shared" si="2"/>
        <v>42</v>
      </c>
      <c r="BD8" s="104"/>
      <c r="BE8" s="105"/>
      <c r="BF8" s="127">
        <f t="shared" si="5"/>
        <v>42</v>
      </c>
      <c r="BG8" s="89" t="str">
        <f t="shared" si="6"/>
        <v>FX</v>
      </c>
      <c r="BH8" s="128">
        <f t="shared" ref="BH8:BH24" si="7">IF(BF8&lt;50,2,IF(BF8&lt;74,3,IF(BF8&lt;87,4,5)))</f>
        <v>2</v>
      </c>
      <c r="BI8" s="129"/>
      <c r="BJ8" s="130"/>
      <c r="BK8" s="296" t="s">
        <v>289</v>
      </c>
      <c r="BL8" s="297"/>
      <c r="BM8" s="297"/>
      <c r="BN8" s="297"/>
      <c r="BO8" s="298"/>
      <c r="BP8" t="s">
        <v>402</v>
      </c>
    </row>
    <row r="9" spans="1:69" ht="18.75">
      <c r="A9" s="108">
        <v>4</v>
      </c>
      <c r="B9" s="191" t="s">
        <v>405</v>
      </c>
      <c r="C9" s="109">
        <v>1</v>
      </c>
      <c r="D9" s="336">
        <v>5</v>
      </c>
      <c r="E9" s="111">
        <v>5</v>
      </c>
      <c r="F9" s="413">
        <v>5</v>
      </c>
      <c r="G9" s="113">
        <v>5</v>
      </c>
      <c r="H9" s="109">
        <v>1</v>
      </c>
      <c r="I9" s="111">
        <v>5</v>
      </c>
      <c r="J9" s="111">
        <v>5</v>
      </c>
      <c r="K9" s="112">
        <v>5</v>
      </c>
      <c r="L9" s="115">
        <v>5</v>
      </c>
      <c r="M9" s="109">
        <v>1</v>
      </c>
      <c r="N9" s="116">
        <v>4</v>
      </c>
      <c r="O9" s="116">
        <v>5</v>
      </c>
      <c r="P9" s="116">
        <v>4</v>
      </c>
      <c r="Q9" s="117">
        <v>5</v>
      </c>
      <c r="R9" s="118">
        <v>5</v>
      </c>
      <c r="S9" s="119">
        <f t="shared" si="0"/>
        <v>21</v>
      </c>
      <c r="T9" s="120">
        <f t="shared" si="3"/>
        <v>2</v>
      </c>
      <c r="U9" s="109">
        <v>1</v>
      </c>
      <c r="V9" s="121"/>
      <c r="W9" s="121"/>
      <c r="X9" s="111"/>
      <c r="Y9" s="111"/>
      <c r="Z9" s="113"/>
      <c r="AA9" s="109"/>
      <c r="AB9" s="89">
        <v>1</v>
      </c>
      <c r="AC9" s="318"/>
      <c r="AD9" s="111"/>
      <c r="AE9" s="90"/>
      <c r="AF9" s="327"/>
      <c r="AG9" s="109">
        <v>1</v>
      </c>
      <c r="AH9" s="114"/>
      <c r="AI9" s="114">
        <v>4</v>
      </c>
      <c r="AJ9" s="111">
        <v>4</v>
      </c>
      <c r="AK9" s="111">
        <v>4</v>
      </c>
      <c r="AL9" s="111"/>
      <c r="AM9" s="119">
        <f t="shared" si="1"/>
        <v>18</v>
      </c>
      <c r="AN9" s="120">
        <f t="shared" si="4"/>
        <v>1</v>
      </c>
      <c r="AO9" s="132"/>
      <c r="AP9" s="317"/>
      <c r="AQ9" s="122"/>
      <c r="AR9" s="123"/>
      <c r="AS9" s="124"/>
      <c r="AT9" s="124">
        <v>5</v>
      </c>
      <c r="AU9" s="123"/>
      <c r="AV9" s="122">
        <v>5</v>
      </c>
      <c r="AW9" s="111">
        <v>4</v>
      </c>
      <c r="AX9" s="124"/>
      <c r="AY9" s="90"/>
      <c r="AZ9" s="89"/>
      <c r="BA9" s="94"/>
      <c r="BB9" s="125"/>
      <c r="BC9" s="126">
        <f t="shared" si="2"/>
        <v>21.333333333333332</v>
      </c>
      <c r="BD9" s="104"/>
      <c r="BE9" s="105"/>
      <c r="BF9" s="127">
        <f t="shared" si="5"/>
        <v>21.333333333333332</v>
      </c>
      <c r="BG9" s="89" t="str">
        <f t="shared" si="6"/>
        <v>F</v>
      </c>
      <c r="BH9" s="128">
        <f t="shared" si="7"/>
        <v>2</v>
      </c>
      <c r="BI9" s="129"/>
      <c r="BJ9" s="133"/>
      <c r="BK9" s="296"/>
      <c r="BL9" s="297"/>
      <c r="BM9" s="297"/>
      <c r="BN9" s="297"/>
      <c r="BO9" s="298"/>
    </row>
    <row r="10" spans="1:69" ht="18.75">
      <c r="A10" s="74">
        <v>5</v>
      </c>
      <c r="B10" s="191" t="s">
        <v>221</v>
      </c>
      <c r="C10" s="76">
        <v>1</v>
      </c>
      <c r="D10" s="336">
        <v>5</v>
      </c>
      <c r="E10" s="78">
        <v>5</v>
      </c>
      <c r="F10" s="413">
        <v>4</v>
      </c>
      <c r="G10" s="80">
        <v>4</v>
      </c>
      <c r="H10" s="76">
        <v>1</v>
      </c>
      <c r="I10" s="78">
        <v>4</v>
      </c>
      <c r="J10" s="78">
        <v>5</v>
      </c>
      <c r="K10" s="79">
        <v>4</v>
      </c>
      <c r="L10" s="82">
        <v>5</v>
      </c>
      <c r="M10" s="76">
        <v>1</v>
      </c>
      <c r="N10" s="83">
        <v>5</v>
      </c>
      <c r="O10" s="78">
        <v>5</v>
      </c>
      <c r="P10" s="78">
        <v>5</v>
      </c>
      <c r="Q10" s="79">
        <v>5</v>
      </c>
      <c r="R10" s="85">
        <v>5</v>
      </c>
      <c r="S10" s="86">
        <f t="shared" si="0"/>
        <v>21</v>
      </c>
      <c r="T10" s="87">
        <f t="shared" si="3"/>
        <v>2</v>
      </c>
      <c r="U10" s="76">
        <v>1</v>
      </c>
      <c r="V10" s="88">
        <v>5</v>
      </c>
      <c r="W10" s="88"/>
      <c r="X10" s="78"/>
      <c r="Y10" s="78"/>
      <c r="Z10" s="80"/>
      <c r="AA10" s="76">
        <v>1</v>
      </c>
      <c r="AB10" s="89">
        <v>5</v>
      </c>
      <c r="AC10" s="317">
        <v>4</v>
      </c>
      <c r="AD10" s="78">
        <v>4</v>
      </c>
      <c r="AE10" s="134">
        <v>5</v>
      </c>
      <c r="AF10" s="317">
        <v>5</v>
      </c>
      <c r="AG10" s="76">
        <v>1</v>
      </c>
      <c r="AH10" s="81">
        <v>4</v>
      </c>
      <c r="AI10" s="81">
        <v>4</v>
      </c>
      <c r="AJ10" s="78">
        <v>5</v>
      </c>
      <c r="AK10" s="78">
        <v>5</v>
      </c>
      <c r="AL10" s="78">
        <v>4</v>
      </c>
      <c r="AM10" s="86">
        <f t="shared" si="1"/>
        <v>37</v>
      </c>
      <c r="AN10" s="87">
        <f t="shared" si="4"/>
        <v>2</v>
      </c>
      <c r="AO10" s="76">
        <v>1</v>
      </c>
      <c r="AP10" s="317"/>
      <c r="AQ10" s="91"/>
      <c r="AR10" s="92">
        <v>1</v>
      </c>
      <c r="AS10" s="93"/>
      <c r="AT10" s="93">
        <v>5</v>
      </c>
      <c r="AU10" s="92">
        <v>5</v>
      </c>
      <c r="AV10" s="91">
        <v>5</v>
      </c>
      <c r="AW10" s="78">
        <v>4</v>
      </c>
      <c r="AX10" s="93">
        <v>1</v>
      </c>
      <c r="AY10" s="134"/>
      <c r="AZ10" s="89"/>
      <c r="BA10" s="94"/>
      <c r="BB10" s="95"/>
      <c r="BC10" s="96">
        <f t="shared" si="2"/>
        <v>39.333333333333336</v>
      </c>
      <c r="BD10" s="104"/>
      <c r="BE10" s="105"/>
      <c r="BF10" s="99">
        <f t="shared" si="5"/>
        <v>39.333333333333336</v>
      </c>
      <c r="BG10" s="100" t="str">
        <f t="shared" si="6"/>
        <v>FX</v>
      </c>
      <c r="BH10" s="101">
        <f t="shared" si="7"/>
        <v>2</v>
      </c>
      <c r="BI10" s="106"/>
      <c r="BJ10" s="107"/>
      <c r="BK10" s="204" t="s">
        <v>62</v>
      </c>
      <c r="BL10" s="294"/>
      <c r="BM10" s="294"/>
      <c r="BN10" s="294"/>
      <c r="BO10" s="295"/>
    </row>
    <row r="11" spans="1:69" ht="18.75">
      <c r="A11" s="74">
        <v>6</v>
      </c>
      <c r="B11" s="191" t="s">
        <v>222</v>
      </c>
      <c r="C11" s="76">
        <v>1</v>
      </c>
      <c r="D11" s="79">
        <v>5</v>
      </c>
      <c r="E11" s="78">
        <v>5</v>
      </c>
      <c r="F11" s="79">
        <v>5</v>
      </c>
      <c r="G11" s="80"/>
      <c r="H11" s="76">
        <v>1</v>
      </c>
      <c r="I11" s="78">
        <v>5</v>
      </c>
      <c r="J11" s="78">
        <v>5</v>
      </c>
      <c r="K11" s="79">
        <v>4</v>
      </c>
      <c r="L11" s="82">
        <v>5</v>
      </c>
      <c r="M11" s="76">
        <v>1</v>
      </c>
      <c r="N11" s="83">
        <v>5</v>
      </c>
      <c r="O11" s="78">
        <v>4</v>
      </c>
      <c r="P11" s="78">
        <v>5</v>
      </c>
      <c r="Q11" s="79">
        <v>4</v>
      </c>
      <c r="R11" s="85">
        <v>5</v>
      </c>
      <c r="S11" s="86">
        <f t="shared" si="0"/>
        <v>21</v>
      </c>
      <c r="T11" s="87">
        <f t="shared" si="3"/>
        <v>2</v>
      </c>
      <c r="U11" s="76">
        <v>1</v>
      </c>
      <c r="V11" s="88">
        <v>5</v>
      </c>
      <c r="W11" s="88">
        <v>5</v>
      </c>
      <c r="X11" s="78">
        <v>5</v>
      </c>
      <c r="Y11" s="78">
        <v>5</v>
      </c>
      <c r="Z11" s="80">
        <v>5</v>
      </c>
      <c r="AA11" s="76">
        <v>1</v>
      </c>
      <c r="AB11" s="89"/>
      <c r="AC11" s="317">
        <v>4</v>
      </c>
      <c r="AD11" s="78">
        <v>4</v>
      </c>
      <c r="AE11" s="90"/>
      <c r="AF11" s="317">
        <v>5</v>
      </c>
      <c r="AG11" s="76">
        <v>1</v>
      </c>
      <c r="AH11" s="81"/>
      <c r="AI11" s="81">
        <v>4</v>
      </c>
      <c r="AJ11" s="78">
        <v>4</v>
      </c>
      <c r="AK11" s="78"/>
      <c r="AL11" s="78"/>
      <c r="AM11" s="86">
        <f t="shared" si="1"/>
        <v>35</v>
      </c>
      <c r="AN11" s="87">
        <f t="shared" si="4"/>
        <v>2</v>
      </c>
      <c r="AO11" s="76">
        <v>1</v>
      </c>
      <c r="AP11" s="317"/>
      <c r="AQ11" s="91">
        <v>4</v>
      </c>
      <c r="AR11" s="92">
        <v>1</v>
      </c>
      <c r="AS11" s="93"/>
      <c r="AT11" s="77">
        <v>4</v>
      </c>
      <c r="AU11" s="92">
        <v>4</v>
      </c>
      <c r="AV11" s="91">
        <v>5</v>
      </c>
      <c r="AW11" s="78">
        <v>5</v>
      </c>
      <c r="AX11" s="77">
        <v>1</v>
      </c>
      <c r="AY11" s="90"/>
      <c r="AZ11" s="89"/>
      <c r="BA11" s="94"/>
      <c r="BB11" s="66"/>
      <c r="BC11" s="96">
        <f t="shared" si="2"/>
        <v>40</v>
      </c>
      <c r="BD11" s="104"/>
      <c r="BE11" s="105"/>
      <c r="BF11" s="99">
        <f t="shared" si="5"/>
        <v>40</v>
      </c>
      <c r="BG11" s="100" t="str">
        <f t="shared" si="6"/>
        <v>FX</v>
      </c>
      <c r="BH11" s="101">
        <f t="shared" si="7"/>
        <v>2</v>
      </c>
      <c r="BI11" s="106"/>
      <c r="BJ11" s="107"/>
      <c r="BK11" s="204" t="s">
        <v>284</v>
      </c>
      <c r="BL11" s="294"/>
      <c r="BM11" s="294"/>
      <c r="BN11" s="294"/>
      <c r="BO11" s="295"/>
    </row>
    <row r="12" spans="1:69" ht="18.75">
      <c r="A12" s="74">
        <v>7</v>
      </c>
      <c r="B12" s="191" t="s">
        <v>223</v>
      </c>
      <c r="C12" s="151">
        <v>1</v>
      </c>
      <c r="D12" s="147"/>
      <c r="E12" s="146"/>
      <c r="F12" s="147">
        <v>4</v>
      </c>
      <c r="G12" s="153"/>
      <c r="H12" s="151">
        <v>1</v>
      </c>
      <c r="I12" s="146"/>
      <c r="J12" s="146"/>
      <c r="K12" s="147">
        <v>4</v>
      </c>
      <c r="L12" s="145"/>
      <c r="M12" s="151">
        <v>1</v>
      </c>
      <c r="N12" s="394"/>
      <c r="O12" s="146"/>
      <c r="P12" s="146"/>
      <c r="Q12" s="79"/>
      <c r="R12" s="85"/>
      <c r="S12" s="86">
        <f t="shared" si="0"/>
        <v>4.4000000000000004</v>
      </c>
      <c r="T12" s="87">
        <f t="shared" si="3"/>
        <v>0</v>
      </c>
      <c r="U12" s="76"/>
      <c r="V12" s="88"/>
      <c r="W12" s="88"/>
      <c r="X12" s="78"/>
      <c r="Y12" s="78"/>
      <c r="Z12" s="80"/>
      <c r="AA12" s="135"/>
      <c r="AB12" s="89"/>
      <c r="AC12" s="317">
        <v>4</v>
      </c>
      <c r="AD12" s="78"/>
      <c r="AE12" s="90"/>
      <c r="AF12" s="317"/>
      <c r="AG12" s="135">
        <v>1</v>
      </c>
      <c r="AH12" s="81">
        <v>4</v>
      </c>
      <c r="AI12" s="81"/>
      <c r="AJ12" s="78">
        <v>5</v>
      </c>
      <c r="AK12" s="78">
        <v>5</v>
      </c>
      <c r="AL12" s="78"/>
      <c r="AM12" s="86">
        <f t="shared" si="1"/>
        <v>11.7</v>
      </c>
      <c r="AN12" s="87">
        <f t="shared" si="4"/>
        <v>0</v>
      </c>
      <c r="AO12" s="76">
        <v>1</v>
      </c>
      <c r="AP12" s="317"/>
      <c r="AQ12" s="91"/>
      <c r="AR12" s="92">
        <v>1</v>
      </c>
      <c r="AS12" s="93"/>
      <c r="AT12" s="93"/>
      <c r="AU12" s="92"/>
      <c r="AV12" s="91"/>
      <c r="AW12" s="78">
        <v>4</v>
      </c>
      <c r="AX12" s="93"/>
      <c r="AY12" s="90"/>
      <c r="AZ12" s="89"/>
      <c r="BA12" s="94"/>
      <c r="BB12" s="66"/>
      <c r="BC12" s="96">
        <f t="shared" si="2"/>
        <v>11.799999999999999</v>
      </c>
      <c r="BD12" s="104"/>
      <c r="BE12" s="105"/>
      <c r="BF12" s="99">
        <f t="shared" si="5"/>
        <v>11.799999999999999</v>
      </c>
      <c r="BG12" s="100" t="str">
        <f t="shared" si="6"/>
        <v>F</v>
      </c>
      <c r="BH12" s="101">
        <f t="shared" si="7"/>
        <v>2</v>
      </c>
      <c r="BI12" s="136"/>
      <c r="BJ12" s="137"/>
      <c r="BK12" s="204" t="s">
        <v>56</v>
      </c>
      <c r="BL12" s="294"/>
      <c r="BM12" s="294"/>
      <c r="BN12" s="294"/>
      <c r="BO12" s="295"/>
    </row>
    <row r="13" spans="1:69" ht="18.75">
      <c r="A13" s="74">
        <v>8</v>
      </c>
      <c r="B13" s="191" t="s">
        <v>224</v>
      </c>
      <c r="C13" s="395">
        <v>1</v>
      </c>
      <c r="D13" s="137">
        <v>5</v>
      </c>
      <c r="E13" s="137">
        <v>5</v>
      </c>
      <c r="F13" s="332">
        <v>4</v>
      </c>
      <c r="G13" s="137"/>
      <c r="H13" s="137">
        <v>1</v>
      </c>
      <c r="I13" s="137">
        <v>5</v>
      </c>
      <c r="J13" s="137">
        <v>5</v>
      </c>
      <c r="K13" s="137">
        <v>5</v>
      </c>
      <c r="L13" s="137">
        <v>4</v>
      </c>
      <c r="M13" s="137">
        <v>1</v>
      </c>
      <c r="N13" s="137">
        <v>4</v>
      </c>
      <c r="O13" s="137">
        <v>4</v>
      </c>
      <c r="P13" s="137">
        <v>5</v>
      </c>
      <c r="Q13" s="79">
        <v>5</v>
      </c>
      <c r="R13" s="85">
        <v>4</v>
      </c>
      <c r="S13" s="86">
        <f t="shared" si="0"/>
        <v>21</v>
      </c>
      <c r="T13" s="87">
        <f t="shared" si="3"/>
        <v>2</v>
      </c>
      <c r="U13" s="76">
        <v>1</v>
      </c>
      <c r="V13" s="88">
        <v>4</v>
      </c>
      <c r="W13" s="88">
        <v>5</v>
      </c>
      <c r="X13" s="78">
        <v>4</v>
      </c>
      <c r="Y13" s="78">
        <v>5</v>
      </c>
      <c r="Z13" s="80">
        <v>5</v>
      </c>
      <c r="AA13" s="76">
        <v>1</v>
      </c>
      <c r="AB13" s="89">
        <v>4</v>
      </c>
      <c r="AC13" s="327">
        <v>5</v>
      </c>
      <c r="AD13" s="78">
        <v>4</v>
      </c>
      <c r="AE13" s="90">
        <v>5</v>
      </c>
      <c r="AF13" s="327">
        <v>5</v>
      </c>
      <c r="AG13" s="76">
        <v>1</v>
      </c>
      <c r="AH13" s="81">
        <v>5</v>
      </c>
      <c r="AI13" s="81">
        <v>5</v>
      </c>
      <c r="AJ13" s="78">
        <v>5</v>
      </c>
      <c r="AK13" s="78">
        <v>5</v>
      </c>
      <c r="AL13" s="78">
        <v>4</v>
      </c>
      <c r="AM13" s="86">
        <f t="shared" si="1"/>
        <v>39</v>
      </c>
      <c r="AN13" s="87">
        <f t="shared" si="4"/>
        <v>2</v>
      </c>
      <c r="AO13" s="76">
        <v>1</v>
      </c>
      <c r="AP13" s="327"/>
      <c r="AQ13" s="91">
        <v>5</v>
      </c>
      <c r="AR13" s="92">
        <v>1</v>
      </c>
      <c r="AS13" s="93"/>
      <c r="AT13" s="93">
        <v>4</v>
      </c>
      <c r="AU13" s="92">
        <v>4</v>
      </c>
      <c r="AV13" s="91">
        <v>5</v>
      </c>
      <c r="AW13" s="78">
        <v>5</v>
      </c>
      <c r="AX13" s="93">
        <v>1</v>
      </c>
      <c r="AY13" s="90"/>
      <c r="AZ13" s="89"/>
      <c r="BA13" s="94"/>
      <c r="BB13" s="95"/>
      <c r="BC13" s="96">
        <f t="shared" si="2"/>
        <v>43.333333333333336</v>
      </c>
      <c r="BD13" s="104"/>
      <c r="BE13" s="105"/>
      <c r="BF13" s="99">
        <f t="shared" si="5"/>
        <v>43.333333333333336</v>
      </c>
      <c r="BG13" s="100" t="str">
        <f t="shared" si="6"/>
        <v>FX</v>
      </c>
      <c r="BH13" s="101">
        <f t="shared" si="7"/>
        <v>2</v>
      </c>
      <c r="BI13" s="106"/>
      <c r="BJ13" s="107"/>
      <c r="BK13" s="204" t="s">
        <v>290</v>
      </c>
      <c r="BL13" s="294"/>
      <c r="BM13" s="294"/>
      <c r="BN13" s="294"/>
      <c r="BO13" s="295"/>
      <c r="BP13" t="s">
        <v>402</v>
      </c>
    </row>
    <row r="14" spans="1:69" ht="18.75">
      <c r="A14" s="139">
        <v>9</v>
      </c>
      <c r="B14" s="191" t="s">
        <v>225</v>
      </c>
      <c r="C14" s="395">
        <v>1</v>
      </c>
      <c r="D14" s="137">
        <v>5</v>
      </c>
      <c r="E14" s="137">
        <v>5</v>
      </c>
      <c r="F14" s="332">
        <v>4</v>
      </c>
      <c r="G14" s="137"/>
      <c r="H14" s="137">
        <v>1</v>
      </c>
      <c r="I14" s="137">
        <v>5</v>
      </c>
      <c r="J14" s="137">
        <v>5</v>
      </c>
      <c r="K14" s="137">
        <v>4</v>
      </c>
      <c r="L14" s="137">
        <v>5</v>
      </c>
      <c r="M14" s="137">
        <v>1</v>
      </c>
      <c r="N14" s="137">
        <v>4</v>
      </c>
      <c r="O14" s="137">
        <v>4</v>
      </c>
      <c r="P14" s="137"/>
      <c r="Q14" s="79"/>
      <c r="R14" s="85"/>
      <c r="S14" s="86">
        <f t="shared" si="0"/>
        <v>17.600000000000001</v>
      </c>
      <c r="T14" s="87">
        <f t="shared" si="3"/>
        <v>2</v>
      </c>
      <c r="U14" s="76">
        <v>1</v>
      </c>
      <c r="V14" s="88"/>
      <c r="W14" s="88"/>
      <c r="X14" s="78"/>
      <c r="Y14" s="78"/>
      <c r="Z14" s="80"/>
      <c r="AA14" s="135"/>
      <c r="AB14" s="89"/>
      <c r="AC14" s="317"/>
      <c r="AD14" s="78">
        <v>4</v>
      </c>
      <c r="AE14" s="90"/>
      <c r="AF14" s="317"/>
      <c r="AG14" s="135">
        <v>1</v>
      </c>
      <c r="AH14" s="140"/>
      <c r="AI14" s="140"/>
      <c r="AJ14" s="78">
        <v>5</v>
      </c>
      <c r="AK14" s="78">
        <v>5</v>
      </c>
      <c r="AL14" s="78">
        <v>4</v>
      </c>
      <c r="AM14" s="86">
        <f t="shared" si="1"/>
        <v>18.8</v>
      </c>
      <c r="AN14" s="87">
        <f t="shared" si="4"/>
        <v>1</v>
      </c>
      <c r="AO14" s="92">
        <v>1</v>
      </c>
      <c r="AP14" s="317"/>
      <c r="AQ14" s="91"/>
      <c r="AR14" s="92">
        <v>1</v>
      </c>
      <c r="AS14" s="93"/>
      <c r="AT14" s="93">
        <v>4</v>
      </c>
      <c r="AU14" s="92">
        <v>4</v>
      </c>
      <c r="AV14" s="91"/>
      <c r="AW14" s="78">
        <v>4</v>
      </c>
      <c r="AX14" s="93">
        <v>1</v>
      </c>
      <c r="AY14" s="90"/>
      <c r="AZ14" s="89"/>
      <c r="BA14" s="94"/>
      <c r="BB14" s="95"/>
      <c r="BC14" s="96">
        <f t="shared" si="2"/>
        <v>22.533333333333331</v>
      </c>
      <c r="BD14" s="104"/>
      <c r="BE14" s="105"/>
      <c r="BF14" s="99">
        <f t="shared" si="5"/>
        <v>22.533333333333331</v>
      </c>
      <c r="BG14" s="100" t="str">
        <f t="shared" si="6"/>
        <v>F</v>
      </c>
      <c r="BH14" s="101">
        <f t="shared" si="7"/>
        <v>2</v>
      </c>
      <c r="BI14" s="106"/>
      <c r="BJ14" s="107"/>
      <c r="BK14" s="204" t="s">
        <v>54</v>
      </c>
      <c r="BL14" s="294"/>
      <c r="BM14" s="294"/>
      <c r="BN14" s="294"/>
      <c r="BO14" s="295"/>
      <c r="BQ14" t="s">
        <v>422</v>
      </c>
    </row>
    <row r="15" spans="1:69" ht="18.75">
      <c r="A15" s="141">
        <v>10</v>
      </c>
      <c r="B15" s="191" t="s">
        <v>226</v>
      </c>
      <c r="C15" s="76">
        <v>1</v>
      </c>
      <c r="D15" s="336">
        <v>5</v>
      </c>
      <c r="E15" s="79"/>
      <c r="F15" s="413">
        <v>4</v>
      </c>
      <c r="G15" s="80"/>
      <c r="H15" s="76">
        <v>1</v>
      </c>
      <c r="I15" s="78"/>
      <c r="J15" s="78"/>
      <c r="K15" s="78">
        <v>4</v>
      </c>
      <c r="L15" s="80">
        <v>4</v>
      </c>
      <c r="M15" s="76">
        <v>1</v>
      </c>
      <c r="N15" s="83">
        <v>4</v>
      </c>
      <c r="O15" s="93">
        <v>4</v>
      </c>
      <c r="P15" s="78">
        <v>5</v>
      </c>
      <c r="Q15" s="79">
        <v>4</v>
      </c>
      <c r="R15" s="85">
        <v>4</v>
      </c>
      <c r="S15" s="86">
        <f t="shared" si="0"/>
        <v>16.399999999999999</v>
      </c>
      <c r="T15" s="87">
        <f t="shared" si="3"/>
        <v>2</v>
      </c>
      <c r="U15" s="76">
        <v>1</v>
      </c>
      <c r="V15" s="88">
        <v>4</v>
      </c>
      <c r="W15" s="88">
        <v>4</v>
      </c>
      <c r="X15" s="78">
        <v>4</v>
      </c>
      <c r="Y15" s="78">
        <v>4</v>
      </c>
      <c r="Z15" s="80">
        <v>4</v>
      </c>
      <c r="AA15" s="76">
        <v>1</v>
      </c>
      <c r="AB15" s="89">
        <v>4</v>
      </c>
      <c r="AC15" s="317">
        <v>5</v>
      </c>
      <c r="AD15" s="78"/>
      <c r="AE15" s="90">
        <v>5</v>
      </c>
      <c r="AF15" s="317"/>
      <c r="AG15" s="76">
        <v>1</v>
      </c>
      <c r="AH15" s="81">
        <v>4</v>
      </c>
      <c r="AI15" s="81">
        <v>4</v>
      </c>
      <c r="AJ15" s="78">
        <v>4</v>
      </c>
      <c r="AK15" s="78">
        <v>4</v>
      </c>
      <c r="AL15" s="78">
        <v>4</v>
      </c>
      <c r="AM15" s="86">
        <f t="shared" si="1"/>
        <v>36.700000000000003</v>
      </c>
      <c r="AN15" s="87">
        <f t="shared" si="4"/>
        <v>2</v>
      </c>
      <c r="AO15" s="92">
        <v>1</v>
      </c>
      <c r="AP15" s="327"/>
      <c r="AQ15" s="91"/>
      <c r="AR15" s="92">
        <v>1</v>
      </c>
      <c r="AS15" s="93"/>
      <c r="AT15" s="93">
        <v>5</v>
      </c>
      <c r="AU15" s="92">
        <v>4</v>
      </c>
      <c r="AV15" s="91">
        <v>5</v>
      </c>
      <c r="AW15" s="78">
        <v>4</v>
      </c>
      <c r="AX15" s="93"/>
      <c r="AY15" s="90"/>
      <c r="AZ15" s="89"/>
      <c r="BA15" s="94"/>
      <c r="BB15" s="66"/>
      <c r="BC15" s="96">
        <f t="shared" si="2"/>
        <v>37.800000000000004</v>
      </c>
      <c r="BD15" s="104"/>
      <c r="BE15" s="105"/>
      <c r="BF15" s="99">
        <f t="shared" si="5"/>
        <v>37.800000000000004</v>
      </c>
      <c r="BG15" s="100" t="str">
        <f t="shared" si="6"/>
        <v>FX</v>
      </c>
      <c r="BH15" s="101">
        <f t="shared" si="7"/>
        <v>2</v>
      </c>
      <c r="BI15" s="136"/>
      <c r="BJ15" s="137"/>
      <c r="BK15" s="204" t="s">
        <v>287</v>
      </c>
      <c r="BL15" s="294"/>
      <c r="BM15" s="294"/>
      <c r="BN15" s="294"/>
      <c r="BO15" s="295"/>
      <c r="BQ15" t="s">
        <v>420</v>
      </c>
    </row>
    <row r="16" spans="1:69" ht="18.75">
      <c r="A16" s="141">
        <v>11</v>
      </c>
      <c r="B16" s="191" t="s">
        <v>227</v>
      </c>
      <c r="C16" s="142">
        <v>1</v>
      </c>
      <c r="D16" s="338">
        <v>5</v>
      </c>
      <c r="E16" s="144">
        <v>5</v>
      </c>
      <c r="F16" s="414">
        <v>5</v>
      </c>
      <c r="G16" s="145">
        <v>5</v>
      </c>
      <c r="H16" s="151">
        <v>1</v>
      </c>
      <c r="I16" s="143">
        <v>5</v>
      </c>
      <c r="J16" s="143">
        <v>5</v>
      </c>
      <c r="K16" s="143">
        <v>4</v>
      </c>
      <c r="L16" s="145">
        <v>5</v>
      </c>
      <c r="M16" s="151">
        <v>1</v>
      </c>
      <c r="N16" s="143">
        <v>4</v>
      </c>
      <c r="O16" s="143">
        <v>4</v>
      </c>
      <c r="P16" s="146">
        <v>4</v>
      </c>
      <c r="Q16" s="147">
        <v>4</v>
      </c>
      <c r="R16" s="148">
        <v>5</v>
      </c>
      <c r="S16" s="149">
        <f t="shared" si="0"/>
        <v>21</v>
      </c>
      <c r="T16" s="150">
        <f t="shared" si="3"/>
        <v>2</v>
      </c>
      <c r="U16" s="151">
        <v>1</v>
      </c>
      <c r="V16" s="152">
        <v>4</v>
      </c>
      <c r="W16" s="152">
        <v>4</v>
      </c>
      <c r="X16" s="146">
        <v>4</v>
      </c>
      <c r="Y16" s="146">
        <v>5</v>
      </c>
      <c r="Z16" s="153">
        <v>5</v>
      </c>
      <c r="AA16" s="142">
        <v>1</v>
      </c>
      <c r="AB16" s="154"/>
      <c r="AC16" s="319">
        <v>5</v>
      </c>
      <c r="AD16" s="146">
        <v>4</v>
      </c>
      <c r="AE16" s="155"/>
      <c r="AF16" s="317">
        <v>5</v>
      </c>
      <c r="AG16" s="142">
        <v>1</v>
      </c>
      <c r="AH16" s="156">
        <v>5</v>
      </c>
      <c r="AI16" s="156">
        <v>4</v>
      </c>
      <c r="AJ16" s="146">
        <v>4</v>
      </c>
      <c r="AK16" s="146">
        <v>4</v>
      </c>
      <c r="AL16" s="146"/>
      <c r="AM16" s="149">
        <f t="shared" si="1"/>
        <v>38.5</v>
      </c>
      <c r="AN16" s="150">
        <f t="shared" si="4"/>
        <v>2</v>
      </c>
      <c r="AO16" s="142">
        <v>1</v>
      </c>
      <c r="AP16" s="317"/>
      <c r="AQ16" s="158"/>
      <c r="AR16" s="142">
        <v>1</v>
      </c>
      <c r="AS16" s="143"/>
      <c r="AT16" s="143">
        <v>4</v>
      </c>
      <c r="AU16" s="142">
        <v>4</v>
      </c>
      <c r="AV16" s="158">
        <v>5</v>
      </c>
      <c r="AW16" s="143">
        <v>5</v>
      </c>
      <c r="AX16" s="143"/>
      <c r="AY16" s="155"/>
      <c r="AZ16" s="154"/>
      <c r="BA16" s="159"/>
      <c r="BB16" s="160"/>
      <c r="BC16" s="161">
        <f t="shared" si="2"/>
        <v>39</v>
      </c>
      <c r="BD16" s="104"/>
      <c r="BE16" s="105"/>
      <c r="BF16" s="162">
        <f t="shared" si="5"/>
        <v>39</v>
      </c>
      <c r="BG16" s="163" t="str">
        <f t="shared" si="6"/>
        <v>FX</v>
      </c>
      <c r="BH16" s="164">
        <f t="shared" si="7"/>
        <v>2</v>
      </c>
      <c r="BI16" s="165"/>
      <c r="BJ16" s="166"/>
      <c r="BK16" s="299" t="s">
        <v>61</v>
      </c>
      <c r="BL16" s="300"/>
      <c r="BM16" s="300"/>
      <c r="BN16" s="300"/>
      <c r="BO16" s="301"/>
      <c r="BQ16" t="s">
        <v>419</v>
      </c>
    </row>
    <row r="17" spans="1:69" ht="18.75">
      <c r="A17" s="141">
        <v>12</v>
      </c>
      <c r="B17" s="191" t="s">
        <v>228</v>
      </c>
      <c r="C17" s="167">
        <v>1</v>
      </c>
      <c r="D17" s="169">
        <v>5</v>
      </c>
      <c r="E17" s="169">
        <v>5</v>
      </c>
      <c r="F17" s="415">
        <v>4</v>
      </c>
      <c r="G17" s="170">
        <v>5</v>
      </c>
      <c r="H17" s="136">
        <v>1</v>
      </c>
      <c r="I17" s="137">
        <v>5</v>
      </c>
      <c r="J17" s="137">
        <v>5</v>
      </c>
      <c r="K17" s="168">
        <v>4</v>
      </c>
      <c r="L17" s="172">
        <v>5</v>
      </c>
      <c r="M17" s="136">
        <v>1</v>
      </c>
      <c r="N17" s="137">
        <v>5</v>
      </c>
      <c r="O17" s="137">
        <v>4</v>
      </c>
      <c r="P17" s="137">
        <v>5</v>
      </c>
      <c r="Q17" s="137">
        <v>4</v>
      </c>
      <c r="R17" s="170">
        <v>4</v>
      </c>
      <c r="S17" s="173">
        <f t="shared" si="0"/>
        <v>21</v>
      </c>
      <c r="T17" s="87">
        <f t="shared" si="3"/>
        <v>2</v>
      </c>
      <c r="U17" s="136">
        <v>1</v>
      </c>
      <c r="V17" s="137">
        <v>5</v>
      </c>
      <c r="W17" s="137">
        <v>5</v>
      </c>
      <c r="X17" s="137"/>
      <c r="Y17" s="137"/>
      <c r="Z17" s="170"/>
      <c r="AA17" s="171">
        <v>1</v>
      </c>
      <c r="AB17" s="137">
        <v>4</v>
      </c>
      <c r="AC17" s="342">
        <v>5</v>
      </c>
      <c r="AD17" s="137">
        <v>4</v>
      </c>
      <c r="AE17" s="137">
        <v>5</v>
      </c>
      <c r="AF17" s="327">
        <v>5</v>
      </c>
      <c r="AG17" s="136">
        <v>1</v>
      </c>
      <c r="AH17" s="137">
        <v>4</v>
      </c>
      <c r="AI17" s="137">
        <v>4</v>
      </c>
      <c r="AJ17" s="137">
        <v>5</v>
      </c>
      <c r="AK17" s="137">
        <v>4</v>
      </c>
      <c r="AL17" s="137">
        <v>5</v>
      </c>
      <c r="AM17" s="174">
        <f t="shared" si="1"/>
        <v>39</v>
      </c>
      <c r="AN17" s="175">
        <f t="shared" si="4"/>
        <v>2</v>
      </c>
      <c r="AO17" s="171">
        <v>1</v>
      </c>
      <c r="AP17" s="317"/>
      <c r="AQ17" s="172">
        <v>5</v>
      </c>
      <c r="AR17" s="136">
        <v>1</v>
      </c>
      <c r="AS17" s="137"/>
      <c r="AT17" s="137">
        <v>5</v>
      </c>
      <c r="AU17" s="136">
        <v>5</v>
      </c>
      <c r="AV17" s="137">
        <v>5</v>
      </c>
      <c r="AW17" s="137">
        <v>4</v>
      </c>
      <c r="AX17" s="137"/>
      <c r="AY17" s="137"/>
      <c r="AZ17" s="137"/>
      <c r="BA17" s="137"/>
      <c r="BB17" s="170"/>
      <c r="BC17" s="86">
        <f t="shared" si="2"/>
        <v>43.333333333333336</v>
      </c>
      <c r="BD17" s="104"/>
      <c r="BE17" s="105"/>
      <c r="BF17" s="99">
        <f t="shared" si="5"/>
        <v>43.333333333333336</v>
      </c>
      <c r="BG17" s="100" t="str">
        <f t="shared" si="6"/>
        <v>FX</v>
      </c>
      <c r="BH17" s="269">
        <f t="shared" si="7"/>
        <v>2</v>
      </c>
      <c r="BI17" s="136"/>
      <c r="BJ17" s="172"/>
      <c r="BK17" s="307" t="s">
        <v>291</v>
      </c>
      <c r="BL17" s="294"/>
      <c r="BM17" s="294"/>
      <c r="BN17" s="294"/>
      <c r="BO17" s="295"/>
      <c r="BQ17" t="s">
        <v>410</v>
      </c>
    </row>
    <row r="18" spans="1:69" ht="18.75">
      <c r="A18" s="141">
        <v>13</v>
      </c>
      <c r="B18" s="191" t="s">
        <v>229</v>
      </c>
      <c r="C18" s="167">
        <v>1</v>
      </c>
      <c r="D18" s="169">
        <v>5</v>
      </c>
      <c r="E18" s="169">
        <v>5</v>
      </c>
      <c r="F18" s="415">
        <v>4</v>
      </c>
      <c r="G18" s="170"/>
      <c r="H18" s="136">
        <v>1</v>
      </c>
      <c r="I18" s="137">
        <v>5</v>
      </c>
      <c r="J18" s="137">
        <v>5</v>
      </c>
      <c r="K18" s="168">
        <v>5</v>
      </c>
      <c r="L18" s="172">
        <v>4</v>
      </c>
      <c r="M18" s="136">
        <v>1</v>
      </c>
      <c r="N18" s="137">
        <v>5</v>
      </c>
      <c r="O18" s="137">
        <v>5</v>
      </c>
      <c r="P18" s="137">
        <v>5</v>
      </c>
      <c r="Q18" s="137">
        <v>5</v>
      </c>
      <c r="R18" s="170"/>
      <c r="S18" s="173">
        <f t="shared" si="0"/>
        <v>21</v>
      </c>
      <c r="T18" s="87">
        <f t="shared" si="3"/>
        <v>2</v>
      </c>
      <c r="U18" s="136">
        <v>1</v>
      </c>
      <c r="V18" s="137">
        <v>4</v>
      </c>
      <c r="W18" s="137">
        <v>4</v>
      </c>
      <c r="X18" s="137">
        <v>5</v>
      </c>
      <c r="Y18" s="137">
        <v>5</v>
      </c>
      <c r="Z18" s="170">
        <v>5</v>
      </c>
      <c r="AA18" s="171">
        <v>1</v>
      </c>
      <c r="AB18" s="137">
        <v>4</v>
      </c>
      <c r="AC18" s="328">
        <v>5</v>
      </c>
      <c r="AD18" s="137">
        <v>5</v>
      </c>
      <c r="AE18" s="137">
        <v>5</v>
      </c>
      <c r="AF18" s="327">
        <v>5</v>
      </c>
      <c r="AG18" s="136">
        <v>1</v>
      </c>
      <c r="AH18" s="137">
        <v>4</v>
      </c>
      <c r="AI18" s="137">
        <v>5</v>
      </c>
      <c r="AJ18" s="137">
        <v>5</v>
      </c>
      <c r="AK18" s="137">
        <v>5</v>
      </c>
      <c r="AL18" s="137">
        <v>4</v>
      </c>
      <c r="AM18" s="174">
        <f t="shared" si="1"/>
        <v>39</v>
      </c>
      <c r="AN18" s="175">
        <f t="shared" si="4"/>
        <v>2</v>
      </c>
      <c r="AO18" s="171">
        <v>1</v>
      </c>
      <c r="AP18" s="327"/>
      <c r="AQ18" s="172"/>
      <c r="AR18" s="136"/>
      <c r="AS18" s="137"/>
      <c r="AT18" s="137">
        <v>5</v>
      </c>
      <c r="AU18" s="136">
        <v>5</v>
      </c>
      <c r="AV18" s="137"/>
      <c r="AW18" s="137">
        <v>5</v>
      </c>
      <c r="AX18" s="137">
        <v>1</v>
      </c>
      <c r="AY18" s="137"/>
      <c r="AZ18" s="137"/>
      <c r="BA18" s="137"/>
      <c r="BB18" s="170"/>
      <c r="BC18" s="86">
        <f t="shared" si="2"/>
        <v>37.333333333333336</v>
      </c>
      <c r="BD18" s="104"/>
      <c r="BE18" s="105"/>
      <c r="BF18" s="99">
        <f t="shared" si="5"/>
        <v>37.333333333333336</v>
      </c>
      <c r="BG18" s="100" t="str">
        <f t="shared" si="6"/>
        <v>FX</v>
      </c>
      <c r="BH18" s="269">
        <f t="shared" si="7"/>
        <v>2</v>
      </c>
      <c r="BI18" s="136"/>
      <c r="BJ18" s="172"/>
      <c r="BK18" s="307" t="s">
        <v>292</v>
      </c>
      <c r="BL18" s="294"/>
      <c r="BM18" s="294"/>
      <c r="BN18" s="294"/>
      <c r="BO18" s="295"/>
      <c r="BQ18" t="s">
        <v>421</v>
      </c>
    </row>
    <row r="19" spans="1:69" ht="18.75">
      <c r="A19" s="141">
        <v>14</v>
      </c>
      <c r="B19" s="191" t="s">
        <v>230</v>
      </c>
      <c r="C19" s="167">
        <v>1</v>
      </c>
      <c r="D19" s="169">
        <v>5</v>
      </c>
      <c r="E19" s="169">
        <v>5</v>
      </c>
      <c r="F19" s="415">
        <v>4</v>
      </c>
      <c r="G19" s="170">
        <v>5</v>
      </c>
      <c r="H19" s="136">
        <v>1</v>
      </c>
      <c r="I19" s="137">
        <v>4</v>
      </c>
      <c r="J19" s="137">
        <v>5</v>
      </c>
      <c r="K19" s="168">
        <v>4</v>
      </c>
      <c r="L19" s="172">
        <v>5</v>
      </c>
      <c r="M19" s="136">
        <v>1</v>
      </c>
      <c r="N19" s="137">
        <v>5</v>
      </c>
      <c r="O19" s="137">
        <v>5</v>
      </c>
      <c r="P19" s="137">
        <v>5</v>
      </c>
      <c r="Q19" s="137">
        <v>5</v>
      </c>
      <c r="R19" s="170">
        <v>4</v>
      </c>
      <c r="S19" s="173">
        <f t="shared" si="0"/>
        <v>21</v>
      </c>
      <c r="T19" s="87">
        <f t="shared" si="3"/>
        <v>2</v>
      </c>
      <c r="U19" s="136">
        <v>1</v>
      </c>
      <c r="V19" s="137">
        <v>5</v>
      </c>
      <c r="W19" s="137">
        <v>4</v>
      </c>
      <c r="X19" s="137">
        <v>4</v>
      </c>
      <c r="Y19" s="137">
        <v>4</v>
      </c>
      <c r="Z19" s="170">
        <v>4</v>
      </c>
      <c r="AA19" s="171">
        <v>1</v>
      </c>
      <c r="AB19" s="137">
        <v>4</v>
      </c>
      <c r="AC19" s="321">
        <v>4</v>
      </c>
      <c r="AD19" s="137">
        <v>4</v>
      </c>
      <c r="AE19" s="137">
        <v>5</v>
      </c>
      <c r="AF19" s="327">
        <v>5</v>
      </c>
      <c r="AG19" s="136">
        <v>1</v>
      </c>
      <c r="AH19" s="137">
        <v>4</v>
      </c>
      <c r="AI19" s="137">
        <v>4</v>
      </c>
      <c r="AJ19" s="137">
        <v>5</v>
      </c>
      <c r="AK19" s="137">
        <v>5</v>
      </c>
      <c r="AL19" s="137">
        <v>4</v>
      </c>
      <c r="AM19" s="174">
        <f t="shared" si="1"/>
        <v>39</v>
      </c>
      <c r="AN19" s="175">
        <f t="shared" si="4"/>
        <v>2</v>
      </c>
      <c r="AO19" s="171">
        <v>1</v>
      </c>
      <c r="AP19" s="317"/>
      <c r="AQ19" s="172">
        <v>5</v>
      </c>
      <c r="AR19" s="136">
        <v>1</v>
      </c>
      <c r="AS19" s="137"/>
      <c r="AT19" s="137">
        <v>5</v>
      </c>
      <c r="AU19" s="136">
        <v>4</v>
      </c>
      <c r="AV19" s="137">
        <v>5</v>
      </c>
      <c r="AW19" s="137">
        <v>4</v>
      </c>
      <c r="AX19" s="137"/>
      <c r="AY19" s="137"/>
      <c r="AZ19" s="137"/>
      <c r="BA19" s="137"/>
      <c r="BB19" s="170"/>
      <c r="BC19" s="86">
        <f t="shared" si="2"/>
        <v>42.666666666666664</v>
      </c>
      <c r="BD19" s="104"/>
      <c r="BE19" s="105"/>
      <c r="BF19" s="99">
        <f t="shared" si="5"/>
        <v>42.666666666666664</v>
      </c>
      <c r="BG19" s="100" t="str">
        <f t="shared" si="6"/>
        <v>FX</v>
      </c>
      <c r="BH19" s="269">
        <f t="shared" si="7"/>
        <v>2</v>
      </c>
      <c r="BI19" s="136"/>
      <c r="BJ19" s="172"/>
      <c r="BK19" s="307" t="s">
        <v>53</v>
      </c>
      <c r="BL19" s="294"/>
      <c r="BM19" s="294"/>
      <c r="BN19" s="294"/>
      <c r="BO19" s="295"/>
      <c r="BQ19" t="s">
        <v>412</v>
      </c>
    </row>
    <row r="20" spans="1:69" ht="18.75">
      <c r="A20" s="141">
        <v>15</v>
      </c>
      <c r="B20" s="191" t="s">
        <v>231</v>
      </c>
      <c r="C20" s="167">
        <v>1</v>
      </c>
      <c r="D20" s="169">
        <v>5</v>
      </c>
      <c r="E20" s="169"/>
      <c r="F20" s="415">
        <v>4</v>
      </c>
      <c r="G20" s="170"/>
      <c r="H20" s="136">
        <v>1</v>
      </c>
      <c r="I20" s="137"/>
      <c r="J20" s="137"/>
      <c r="K20" s="168">
        <v>4</v>
      </c>
      <c r="L20" s="172"/>
      <c r="M20" s="136">
        <v>1</v>
      </c>
      <c r="N20" s="138">
        <v>4</v>
      </c>
      <c r="O20" s="137">
        <v>4</v>
      </c>
      <c r="P20" s="137">
        <v>4</v>
      </c>
      <c r="Q20" s="137">
        <v>5</v>
      </c>
      <c r="R20" s="170">
        <v>4</v>
      </c>
      <c r="S20" s="173">
        <f t="shared" si="0"/>
        <v>14.8</v>
      </c>
      <c r="T20" s="87">
        <f t="shared" si="3"/>
        <v>2</v>
      </c>
      <c r="U20" s="136">
        <v>1</v>
      </c>
      <c r="V20" s="137">
        <v>4</v>
      </c>
      <c r="W20" s="137">
        <v>4</v>
      </c>
      <c r="X20" s="137"/>
      <c r="Y20" s="137"/>
      <c r="Z20" s="170"/>
      <c r="AA20" s="171"/>
      <c r="AB20" s="137"/>
      <c r="AC20" s="321">
        <v>4</v>
      </c>
      <c r="AD20" s="137">
        <v>4</v>
      </c>
      <c r="AE20" s="137"/>
      <c r="AF20" s="317"/>
      <c r="AG20" s="136">
        <v>1</v>
      </c>
      <c r="AH20" s="137">
        <v>4</v>
      </c>
      <c r="AI20" s="137">
        <v>4</v>
      </c>
      <c r="AJ20" s="137">
        <v>5</v>
      </c>
      <c r="AK20" s="137">
        <v>4</v>
      </c>
      <c r="AL20" s="137">
        <v>4</v>
      </c>
      <c r="AM20" s="174">
        <f t="shared" si="1"/>
        <v>26.9</v>
      </c>
      <c r="AN20" s="175">
        <f t="shared" si="4"/>
        <v>1</v>
      </c>
      <c r="AO20" s="171"/>
      <c r="AP20" s="317"/>
      <c r="AQ20" s="172"/>
      <c r="AR20" s="136">
        <v>1</v>
      </c>
      <c r="AS20" s="137"/>
      <c r="AT20" s="137">
        <v>4</v>
      </c>
      <c r="AU20" s="136">
        <v>4</v>
      </c>
      <c r="AV20" s="137">
        <v>5</v>
      </c>
      <c r="AW20" s="137">
        <v>4</v>
      </c>
      <c r="AX20" s="137">
        <v>1</v>
      </c>
      <c r="AY20" s="137"/>
      <c r="AZ20" s="137"/>
      <c r="BA20" s="137"/>
      <c r="BB20" s="170"/>
      <c r="BC20" s="86">
        <f t="shared" si="2"/>
        <v>30.599999999999998</v>
      </c>
      <c r="BD20" s="104"/>
      <c r="BE20" s="105"/>
      <c r="BF20" s="99">
        <f t="shared" si="5"/>
        <v>30.599999999999998</v>
      </c>
      <c r="BG20" s="100" t="str">
        <f t="shared" si="6"/>
        <v>FX</v>
      </c>
      <c r="BH20" s="269">
        <f t="shared" si="7"/>
        <v>2</v>
      </c>
      <c r="BI20" s="136"/>
      <c r="BJ20" s="172"/>
      <c r="BK20" s="307" t="s">
        <v>293</v>
      </c>
      <c r="BL20" s="294"/>
      <c r="BM20" s="294"/>
      <c r="BN20" s="294"/>
      <c r="BO20" s="295"/>
    </row>
    <row r="21" spans="1:69" ht="18.75">
      <c r="A21" s="141">
        <v>16</v>
      </c>
      <c r="B21" s="191" t="s">
        <v>232</v>
      </c>
      <c r="C21" s="167">
        <v>1</v>
      </c>
      <c r="D21" s="169"/>
      <c r="E21" s="169"/>
      <c r="F21" s="415">
        <v>4</v>
      </c>
      <c r="G21" s="170"/>
      <c r="H21" s="136"/>
      <c r="I21" s="137"/>
      <c r="J21" s="137"/>
      <c r="K21" s="168">
        <v>4</v>
      </c>
      <c r="L21" s="172"/>
      <c r="M21" s="136">
        <v>1</v>
      </c>
      <c r="N21" s="137">
        <v>4</v>
      </c>
      <c r="O21" s="137"/>
      <c r="P21" s="137"/>
      <c r="Q21" s="137"/>
      <c r="R21" s="170"/>
      <c r="S21" s="173">
        <f t="shared" si="0"/>
        <v>5.6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71"/>
      <c r="AB21" s="137">
        <v>4</v>
      </c>
      <c r="AC21" s="328">
        <v>4</v>
      </c>
      <c r="AD21" s="137"/>
      <c r="AE21" s="137"/>
      <c r="AF21" s="327"/>
      <c r="AG21" s="136"/>
      <c r="AH21" s="137">
        <v>4</v>
      </c>
      <c r="AI21" s="137">
        <v>4</v>
      </c>
      <c r="AJ21" s="137">
        <v>5</v>
      </c>
      <c r="AK21" s="137">
        <v>4</v>
      </c>
      <c r="AL21" s="137">
        <v>3</v>
      </c>
      <c r="AM21" s="174">
        <f t="shared" si="1"/>
        <v>16.8</v>
      </c>
      <c r="AN21" s="175">
        <f t="shared" si="4"/>
        <v>1</v>
      </c>
      <c r="AO21" s="171"/>
      <c r="AP21" s="317"/>
      <c r="AQ21" s="172"/>
      <c r="AR21" s="136"/>
      <c r="AS21" s="137"/>
      <c r="AT21" s="137"/>
      <c r="AU21" s="136">
        <v>4</v>
      </c>
      <c r="AV21" s="137"/>
      <c r="AW21" s="137">
        <v>5</v>
      </c>
      <c r="AX21" s="137"/>
      <c r="AY21" s="137"/>
      <c r="AZ21" s="137"/>
      <c r="BA21" s="137"/>
      <c r="BB21" s="170"/>
      <c r="BC21" s="86">
        <f t="shared" si="2"/>
        <v>17.2</v>
      </c>
      <c r="BD21" s="104"/>
      <c r="BE21" s="105"/>
      <c r="BF21" s="99">
        <f t="shared" si="5"/>
        <v>17.2</v>
      </c>
      <c r="BG21" s="100" t="str">
        <f t="shared" si="6"/>
        <v>F</v>
      </c>
      <c r="BH21" s="269">
        <f t="shared" si="7"/>
        <v>2</v>
      </c>
      <c r="BI21" s="136"/>
      <c r="BJ21" s="172"/>
      <c r="BK21" s="307" t="s">
        <v>294</v>
      </c>
      <c r="BL21" s="294"/>
      <c r="BM21" s="294"/>
      <c r="BN21" s="294"/>
      <c r="BO21" s="295"/>
      <c r="BQ21" t="s">
        <v>414</v>
      </c>
    </row>
    <row r="22" spans="1:69" ht="18.75">
      <c r="A22" s="141">
        <v>17</v>
      </c>
      <c r="B22" s="191" t="s">
        <v>233</v>
      </c>
      <c r="C22" s="167">
        <v>1</v>
      </c>
      <c r="D22" s="341">
        <v>5</v>
      </c>
      <c r="E22" s="169">
        <v>5</v>
      </c>
      <c r="F22" s="416">
        <v>5</v>
      </c>
      <c r="G22" s="170">
        <v>5</v>
      </c>
      <c r="H22" s="136">
        <v>1</v>
      </c>
      <c r="I22" s="137">
        <v>5</v>
      </c>
      <c r="J22" s="137">
        <v>5</v>
      </c>
      <c r="K22" s="168">
        <v>4</v>
      </c>
      <c r="L22" s="172">
        <v>4</v>
      </c>
      <c r="M22" s="136">
        <v>1</v>
      </c>
      <c r="N22" s="137">
        <v>5</v>
      </c>
      <c r="O22" s="137">
        <v>5</v>
      </c>
      <c r="P22" s="137">
        <v>5</v>
      </c>
      <c r="Q22" s="137">
        <v>5</v>
      </c>
      <c r="R22" s="170">
        <v>4</v>
      </c>
      <c r="S22" s="173">
        <f t="shared" si="0"/>
        <v>21</v>
      </c>
      <c r="T22" s="87">
        <f t="shared" si="3"/>
        <v>2</v>
      </c>
      <c r="U22" s="136">
        <v>1</v>
      </c>
      <c r="V22" s="137">
        <v>5</v>
      </c>
      <c r="W22" s="137">
        <v>5</v>
      </c>
      <c r="X22" s="137">
        <v>4</v>
      </c>
      <c r="Y22" s="137">
        <v>5</v>
      </c>
      <c r="Z22" s="170">
        <v>5</v>
      </c>
      <c r="AA22" s="171">
        <v>1</v>
      </c>
      <c r="AB22" s="137">
        <v>4</v>
      </c>
      <c r="AC22" s="321">
        <v>5</v>
      </c>
      <c r="AD22" s="137">
        <v>5</v>
      </c>
      <c r="AE22" s="137">
        <v>5</v>
      </c>
      <c r="AF22" s="317">
        <v>5</v>
      </c>
      <c r="AG22" s="136">
        <v>1</v>
      </c>
      <c r="AH22" s="137">
        <v>5</v>
      </c>
      <c r="AI22" s="137">
        <v>5</v>
      </c>
      <c r="AJ22" s="137">
        <v>4</v>
      </c>
      <c r="AK22" s="137">
        <v>4</v>
      </c>
      <c r="AL22" s="137">
        <v>5</v>
      </c>
      <c r="AM22" s="174">
        <f t="shared" si="1"/>
        <v>39</v>
      </c>
      <c r="AN22" s="175">
        <f t="shared" si="4"/>
        <v>2</v>
      </c>
      <c r="AO22" s="171">
        <v>1</v>
      </c>
      <c r="AP22" s="317"/>
      <c r="AQ22" s="172">
        <v>4</v>
      </c>
      <c r="AR22" s="136">
        <v>1</v>
      </c>
      <c r="AS22" s="137"/>
      <c r="AT22" s="137">
        <v>4</v>
      </c>
      <c r="AU22" s="136">
        <v>5</v>
      </c>
      <c r="AV22" s="137">
        <v>5</v>
      </c>
      <c r="AW22" s="137">
        <v>4</v>
      </c>
      <c r="AX22" s="137"/>
      <c r="AY22" s="137"/>
      <c r="AZ22" s="137"/>
      <c r="BA22" s="137">
        <v>5</v>
      </c>
      <c r="BB22" s="170">
        <v>5</v>
      </c>
      <c r="BC22" s="86">
        <f t="shared" si="2"/>
        <v>48.666666666666664</v>
      </c>
      <c r="BD22" s="104"/>
      <c r="BE22" s="105"/>
      <c r="BF22" s="99">
        <f t="shared" si="5"/>
        <v>48.666666666666664</v>
      </c>
      <c r="BG22" s="100" t="str">
        <f t="shared" si="6"/>
        <v>FX</v>
      </c>
      <c r="BH22" s="269">
        <f t="shared" si="7"/>
        <v>2</v>
      </c>
      <c r="BI22" s="136"/>
      <c r="BJ22" s="172"/>
      <c r="BK22" s="307" t="s">
        <v>295</v>
      </c>
      <c r="BL22" s="294"/>
      <c r="BM22" s="294"/>
      <c r="BN22" s="294"/>
      <c r="BO22" s="295"/>
      <c r="BQ22" t="s">
        <v>413</v>
      </c>
    </row>
    <row r="23" spans="1:69" ht="18.75">
      <c r="A23" s="141">
        <v>18</v>
      </c>
      <c r="B23" s="191" t="s">
        <v>234</v>
      </c>
      <c r="C23" s="167">
        <v>1</v>
      </c>
      <c r="D23" s="169">
        <v>5</v>
      </c>
      <c r="E23" s="169">
        <v>5</v>
      </c>
      <c r="F23" s="415">
        <v>5</v>
      </c>
      <c r="G23" s="170">
        <v>4</v>
      </c>
      <c r="H23" s="136">
        <v>1</v>
      </c>
      <c r="I23" s="137">
        <v>5</v>
      </c>
      <c r="J23" s="137">
        <v>5</v>
      </c>
      <c r="K23" s="168">
        <v>5</v>
      </c>
      <c r="L23" s="172"/>
      <c r="M23" s="136">
        <v>1</v>
      </c>
      <c r="N23" s="137">
        <v>5</v>
      </c>
      <c r="O23" s="137">
        <v>5</v>
      </c>
      <c r="P23" s="137">
        <v>5</v>
      </c>
      <c r="Q23" s="137"/>
      <c r="R23" s="170"/>
      <c r="S23" s="173">
        <f t="shared" si="0"/>
        <v>20.8</v>
      </c>
      <c r="T23" s="87">
        <f t="shared" si="3"/>
        <v>2</v>
      </c>
      <c r="U23" s="136">
        <v>1</v>
      </c>
      <c r="V23" s="137"/>
      <c r="W23" s="137"/>
      <c r="X23" s="137"/>
      <c r="Y23" s="137"/>
      <c r="Z23" s="170"/>
      <c r="AA23" s="171">
        <v>1</v>
      </c>
      <c r="AB23" s="137">
        <v>5</v>
      </c>
      <c r="AC23" s="328">
        <v>5</v>
      </c>
      <c r="AD23" s="176">
        <v>4</v>
      </c>
      <c r="AE23" s="137">
        <v>5</v>
      </c>
      <c r="AF23" s="327">
        <v>5</v>
      </c>
      <c r="AG23" s="136">
        <v>1</v>
      </c>
      <c r="AH23" s="176">
        <v>4</v>
      </c>
      <c r="AI23" s="176">
        <v>4</v>
      </c>
      <c r="AJ23" s="137">
        <v>5</v>
      </c>
      <c r="AK23" s="137">
        <v>4</v>
      </c>
      <c r="AL23" s="137">
        <v>5</v>
      </c>
      <c r="AM23" s="174">
        <f t="shared" si="1"/>
        <v>34.9</v>
      </c>
      <c r="AN23" s="175">
        <f t="shared" si="4"/>
        <v>2</v>
      </c>
      <c r="AO23" s="171"/>
      <c r="AP23" s="317"/>
      <c r="AQ23" s="172">
        <v>5</v>
      </c>
      <c r="AR23" s="136">
        <v>1</v>
      </c>
      <c r="AS23" s="137"/>
      <c r="AT23" s="137">
        <v>5</v>
      </c>
      <c r="AU23" s="136">
        <v>5</v>
      </c>
      <c r="AV23" s="137">
        <v>5</v>
      </c>
      <c r="AW23" s="137">
        <v>4</v>
      </c>
      <c r="AX23" s="137"/>
      <c r="AY23" s="137"/>
      <c r="AZ23" s="137"/>
      <c r="BA23" s="137"/>
      <c r="BB23" s="170"/>
      <c r="BC23" s="86">
        <f t="shared" si="2"/>
        <v>39.93333333333333</v>
      </c>
      <c r="BD23" s="104"/>
      <c r="BE23" s="105"/>
      <c r="BF23" s="99">
        <f t="shared" si="5"/>
        <v>39.93333333333333</v>
      </c>
      <c r="BG23" s="100" t="str">
        <f t="shared" si="6"/>
        <v>FX</v>
      </c>
      <c r="BH23" s="269">
        <f t="shared" si="7"/>
        <v>2</v>
      </c>
      <c r="BI23" s="136"/>
      <c r="BJ23" s="172"/>
      <c r="BK23" s="307" t="s">
        <v>296</v>
      </c>
      <c r="BL23" s="294"/>
      <c r="BM23" s="294"/>
      <c r="BN23" s="294"/>
      <c r="BO23" s="295"/>
    </row>
    <row r="24" spans="1:69" ht="19.5" thickBot="1">
      <c r="A24" s="200">
        <v>19</v>
      </c>
      <c r="B24" s="396" t="s">
        <v>235</v>
      </c>
      <c r="C24" s="181">
        <v>1</v>
      </c>
      <c r="D24" s="178">
        <v>5</v>
      </c>
      <c r="E24" s="178">
        <v>5</v>
      </c>
      <c r="F24" s="417">
        <v>5</v>
      </c>
      <c r="G24" s="179">
        <v>5</v>
      </c>
      <c r="H24" s="181">
        <v>1</v>
      </c>
      <c r="I24" s="178">
        <v>4</v>
      </c>
      <c r="J24" s="178">
        <v>5</v>
      </c>
      <c r="K24" s="178">
        <v>4</v>
      </c>
      <c r="L24" s="180">
        <v>5</v>
      </c>
      <c r="M24" s="181">
        <v>1</v>
      </c>
      <c r="N24" s="178">
        <v>5</v>
      </c>
      <c r="O24" s="178">
        <v>5</v>
      </c>
      <c r="P24" s="178">
        <v>5</v>
      </c>
      <c r="Q24" s="178">
        <v>5</v>
      </c>
      <c r="R24" s="179">
        <v>4</v>
      </c>
      <c r="S24" s="182">
        <f t="shared" si="0"/>
        <v>21</v>
      </c>
      <c r="T24" s="183">
        <f t="shared" si="3"/>
        <v>2</v>
      </c>
      <c r="U24" s="181">
        <v>1</v>
      </c>
      <c r="V24" s="178">
        <v>5</v>
      </c>
      <c r="W24" s="178">
        <v>5</v>
      </c>
      <c r="X24" s="178">
        <v>5</v>
      </c>
      <c r="Y24" s="178">
        <v>4</v>
      </c>
      <c r="Z24" s="179">
        <v>5</v>
      </c>
      <c r="AA24" s="177">
        <v>1</v>
      </c>
      <c r="AB24" s="178">
        <v>5</v>
      </c>
      <c r="AC24" s="322">
        <v>5</v>
      </c>
      <c r="AD24" s="178">
        <v>4</v>
      </c>
      <c r="AE24" s="178">
        <v>5</v>
      </c>
      <c r="AF24" s="317">
        <v>5</v>
      </c>
      <c r="AG24" s="181">
        <v>1</v>
      </c>
      <c r="AH24" s="178">
        <v>4</v>
      </c>
      <c r="AI24" s="178">
        <v>4</v>
      </c>
      <c r="AJ24" s="178">
        <v>5</v>
      </c>
      <c r="AK24" s="178">
        <v>5</v>
      </c>
      <c r="AL24" s="178">
        <v>5</v>
      </c>
      <c r="AM24" s="184">
        <f t="shared" si="1"/>
        <v>39</v>
      </c>
      <c r="AN24" s="185">
        <f t="shared" si="4"/>
        <v>2</v>
      </c>
      <c r="AO24" s="177">
        <v>1</v>
      </c>
      <c r="AP24" s="317"/>
      <c r="AQ24" s="180">
        <v>5</v>
      </c>
      <c r="AR24" s="181">
        <v>1</v>
      </c>
      <c r="AS24" s="178"/>
      <c r="AT24" s="178">
        <v>5</v>
      </c>
      <c r="AU24" s="181">
        <v>4</v>
      </c>
      <c r="AV24" s="178">
        <v>5</v>
      </c>
      <c r="AW24" s="178">
        <v>4</v>
      </c>
      <c r="AX24" s="178">
        <v>1</v>
      </c>
      <c r="AY24" s="178"/>
      <c r="AZ24" s="178"/>
      <c r="BA24" s="178">
        <v>5</v>
      </c>
      <c r="BB24" s="179">
        <v>5</v>
      </c>
      <c r="BC24" s="186">
        <f t="shared" si="2"/>
        <v>50</v>
      </c>
      <c r="BD24" s="187"/>
      <c r="BE24" s="188"/>
      <c r="BF24" s="189">
        <f t="shared" si="5"/>
        <v>50</v>
      </c>
      <c r="BG24" s="190" t="str">
        <f t="shared" si="6"/>
        <v>E</v>
      </c>
      <c r="BH24" s="273">
        <f t="shared" si="7"/>
        <v>3</v>
      </c>
      <c r="BI24" s="181"/>
      <c r="BJ24" s="180"/>
      <c r="BK24" s="308" t="s">
        <v>297</v>
      </c>
      <c r="BL24" s="302"/>
      <c r="BM24" s="302"/>
      <c r="BN24" s="302"/>
      <c r="BO24" s="303"/>
    </row>
    <row r="26" spans="1:69">
      <c r="B26" s="362" t="s">
        <v>216</v>
      </c>
      <c r="D26" s="363" t="s">
        <v>386</v>
      </c>
    </row>
    <row r="27" spans="1:69">
      <c r="A27">
        <v>1</v>
      </c>
      <c r="B27" t="s">
        <v>90</v>
      </c>
      <c r="D27" t="s">
        <v>385</v>
      </c>
    </row>
    <row r="28" spans="1:69">
      <c r="A28">
        <v>2</v>
      </c>
      <c r="B28" t="s">
        <v>91</v>
      </c>
    </row>
    <row r="29" spans="1:69">
      <c r="A29">
        <v>3</v>
      </c>
      <c r="B29" t="s">
        <v>92</v>
      </c>
      <c r="D29" s="362" t="s">
        <v>324</v>
      </c>
      <c r="E29" s="362"/>
      <c r="F29" s="362"/>
      <c r="G29" s="362"/>
      <c r="H29" s="362"/>
      <c r="I29" s="362"/>
      <c r="J29" s="362"/>
      <c r="K29" s="362" t="s">
        <v>328</v>
      </c>
      <c r="L29" s="362"/>
      <c r="M29" s="362"/>
      <c r="N29" s="362"/>
      <c r="O29" s="362"/>
      <c r="P29" s="362" t="s">
        <v>329</v>
      </c>
      <c r="Q29" s="362"/>
      <c r="R29" s="362"/>
      <c r="S29" s="362"/>
      <c r="T29" s="362"/>
      <c r="V29" s="362" t="s">
        <v>323</v>
      </c>
      <c r="W29" s="362"/>
      <c r="X29" s="362"/>
      <c r="Y29" s="362"/>
      <c r="AB29" s="362" t="s">
        <v>317</v>
      </c>
      <c r="AC29" s="362"/>
      <c r="AD29" s="362"/>
      <c r="AE29" t="s">
        <v>343</v>
      </c>
      <c r="AF29" s="191" t="s">
        <v>322</v>
      </c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Z29" s="362" t="s">
        <v>326</v>
      </c>
      <c r="BA29" s="362"/>
      <c r="BB29" s="362"/>
      <c r="BC29" s="362"/>
      <c r="BF29" s="362" t="s">
        <v>348</v>
      </c>
      <c r="BG29" s="362"/>
      <c r="BH29" s="362"/>
      <c r="BI29" s="362"/>
      <c r="BJ29" s="362"/>
      <c r="BK29" s="362"/>
      <c r="BL29" s="362"/>
      <c r="BM29" s="362"/>
      <c r="BN29" s="362"/>
    </row>
    <row r="30" spans="1:69">
      <c r="A30">
        <v>4</v>
      </c>
      <c r="B30" t="s">
        <v>93</v>
      </c>
      <c r="D30" s="420" t="s">
        <v>332</v>
      </c>
      <c r="E30" s="420"/>
      <c r="F30" s="420"/>
      <c r="G30" s="420"/>
      <c r="H30" s="420"/>
      <c r="I30" s="420"/>
      <c r="K30" s="420" t="s">
        <v>336</v>
      </c>
      <c r="L30" s="420"/>
      <c r="M30" s="420"/>
      <c r="N30" s="420"/>
      <c r="P30" s="420" t="s">
        <v>338</v>
      </c>
      <c r="Q30" s="420"/>
      <c r="R30" s="420"/>
      <c r="S30" s="420"/>
      <c r="T30" s="420"/>
      <c r="U30" s="419">
        <v>1</v>
      </c>
      <c r="V30" s="419" t="s">
        <v>340</v>
      </c>
      <c r="W30" s="419"/>
      <c r="X30" s="419"/>
      <c r="Y30" s="419"/>
      <c r="Z30" s="419"/>
      <c r="AA30" s="419">
        <v>1</v>
      </c>
      <c r="AB30" s="419" t="s">
        <v>344</v>
      </c>
      <c r="AC30" s="419"/>
      <c r="AD30" s="419"/>
      <c r="AE30" s="419"/>
      <c r="AH30" t="s">
        <v>346</v>
      </c>
      <c r="AZ30" s="419" t="s">
        <v>339</v>
      </c>
      <c r="BA30" s="419"/>
      <c r="BB30" s="419"/>
      <c r="BC30" s="419"/>
      <c r="BF30" t="s">
        <v>349</v>
      </c>
    </row>
    <row r="31" spans="1:69">
      <c r="A31">
        <v>5</v>
      </c>
      <c r="B31" t="s">
        <v>94</v>
      </c>
      <c r="D31" s="420" t="s">
        <v>333</v>
      </c>
      <c r="E31" s="420"/>
      <c r="F31" s="420"/>
      <c r="G31" s="420"/>
      <c r="H31" s="420"/>
      <c r="I31" s="420"/>
      <c r="K31" s="420" t="s">
        <v>337</v>
      </c>
      <c r="L31" s="420"/>
      <c r="M31" s="420"/>
      <c r="N31" s="420"/>
      <c r="P31" s="420" t="s">
        <v>334</v>
      </c>
      <c r="Q31" s="420"/>
      <c r="R31" s="420"/>
      <c r="S31" s="420"/>
      <c r="T31" s="420"/>
      <c r="U31" s="419">
        <v>1</v>
      </c>
      <c r="V31" s="419" t="s">
        <v>341</v>
      </c>
      <c r="W31" s="419"/>
      <c r="X31" s="419"/>
      <c r="Y31" s="419"/>
      <c r="Z31" s="419"/>
      <c r="AA31" s="419">
        <v>1</v>
      </c>
      <c r="AB31" s="419" t="s">
        <v>345</v>
      </c>
      <c r="AC31" s="419"/>
      <c r="AD31" s="419"/>
      <c r="AE31" s="419"/>
      <c r="AH31" t="s">
        <v>347</v>
      </c>
      <c r="AR31" s="362" t="s">
        <v>362</v>
      </c>
      <c r="AS31" s="362"/>
      <c r="AT31" s="362"/>
      <c r="AZ31" t="s">
        <v>360</v>
      </c>
      <c r="BF31" t="s">
        <v>350</v>
      </c>
      <c r="BM31" t="s">
        <v>384</v>
      </c>
    </row>
    <row r="32" spans="1:69">
      <c r="A32">
        <v>6</v>
      </c>
      <c r="B32" t="s">
        <v>85</v>
      </c>
      <c r="D32" s="420" t="s">
        <v>334</v>
      </c>
      <c r="E32" s="420"/>
      <c r="F32" s="420"/>
      <c r="G32" s="420"/>
      <c r="H32" s="420"/>
      <c r="I32" s="420"/>
      <c r="K32" s="420" t="s">
        <v>335</v>
      </c>
      <c r="L32" s="420"/>
      <c r="M32" s="420"/>
      <c r="N32" s="420"/>
      <c r="P32" s="420" t="s">
        <v>333</v>
      </c>
      <c r="Q32" s="420"/>
      <c r="R32" s="420"/>
      <c r="S32" s="420"/>
      <c r="T32" s="420"/>
      <c r="U32" s="419">
        <v>1</v>
      </c>
      <c r="V32" s="419" t="s">
        <v>342</v>
      </c>
      <c r="W32" s="419"/>
      <c r="X32" s="419"/>
      <c r="Y32" s="419"/>
      <c r="AA32">
        <v>2</v>
      </c>
      <c r="AB32" s="418" t="s">
        <v>378</v>
      </c>
      <c r="AC32" s="418"/>
      <c r="AD32" s="418"/>
      <c r="AE32" s="418"/>
      <c r="AH32" t="s">
        <v>319</v>
      </c>
      <c r="AR32" t="s">
        <v>363</v>
      </c>
      <c r="AZ32" t="s">
        <v>361</v>
      </c>
      <c r="BF32" t="s">
        <v>351</v>
      </c>
      <c r="BM32" t="s">
        <v>364</v>
      </c>
    </row>
    <row r="33" spans="1:67">
      <c r="A33">
        <v>7</v>
      </c>
      <c r="B33" t="s">
        <v>95</v>
      </c>
      <c r="D33" s="420" t="s">
        <v>335</v>
      </c>
      <c r="E33" s="420"/>
      <c r="F33" s="420"/>
      <c r="G33" s="420"/>
      <c r="H33" s="420"/>
      <c r="I33" s="420"/>
      <c r="K33" t="s">
        <v>384</v>
      </c>
      <c r="U33" s="418">
        <v>2</v>
      </c>
      <c r="V33" s="418" t="s">
        <v>378</v>
      </c>
      <c r="W33" s="418"/>
      <c r="X33" s="418"/>
      <c r="Y33" s="418"/>
      <c r="Z33" s="418"/>
      <c r="AA33">
        <v>2</v>
      </c>
      <c r="AB33" s="418" t="s">
        <v>380</v>
      </c>
      <c r="AC33" s="418"/>
      <c r="AD33" s="418"/>
      <c r="AE33" s="418"/>
      <c r="AH33" t="s">
        <v>320</v>
      </c>
      <c r="AR33" t="s">
        <v>364</v>
      </c>
      <c r="BF33" t="s">
        <v>352</v>
      </c>
      <c r="BO33" s="191"/>
    </row>
    <row r="34" spans="1:67">
      <c r="A34">
        <v>8</v>
      </c>
      <c r="B34" t="s">
        <v>96</v>
      </c>
      <c r="K34" t="s">
        <v>367</v>
      </c>
      <c r="P34" s="362" t="s">
        <v>387</v>
      </c>
      <c r="Q34" s="362"/>
      <c r="R34" s="362"/>
      <c r="S34" s="362"/>
      <c r="T34" s="362"/>
      <c r="U34" s="419">
        <v>2</v>
      </c>
      <c r="V34" s="418" t="s">
        <v>379</v>
      </c>
      <c r="W34" s="418"/>
      <c r="X34" s="418"/>
      <c r="Y34" s="418"/>
      <c r="Z34" s="418"/>
      <c r="AA34">
        <v>3</v>
      </c>
      <c r="AB34" t="s">
        <v>383</v>
      </c>
      <c r="AH34" t="s">
        <v>321</v>
      </c>
      <c r="AZ34" t="s">
        <v>356</v>
      </c>
      <c r="BF34" t="s">
        <v>353</v>
      </c>
    </row>
    <row r="35" spans="1:67">
      <c r="A35">
        <v>9</v>
      </c>
      <c r="B35" t="s">
        <v>97</v>
      </c>
      <c r="U35" s="418">
        <v>2</v>
      </c>
      <c r="V35" s="418" t="s">
        <v>380</v>
      </c>
      <c r="W35" s="418"/>
      <c r="X35" s="418"/>
      <c r="Y35" s="418"/>
      <c r="Z35" s="418"/>
      <c r="AA35">
        <v>3</v>
      </c>
      <c r="AB35" t="s">
        <v>365</v>
      </c>
      <c r="AR35" s="362" t="s">
        <v>362</v>
      </c>
      <c r="AS35" s="362"/>
      <c r="AT35" s="362"/>
      <c r="AZ35" t="s">
        <v>357</v>
      </c>
      <c r="BF35" t="s">
        <v>354</v>
      </c>
    </row>
    <row r="36" spans="1:67">
      <c r="A36" s="361">
        <v>10</v>
      </c>
      <c r="B36" t="s">
        <v>98</v>
      </c>
      <c r="U36">
        <v>3</v>
      </c>
      <c r="V36" t="s">
        <v>356</v>
      </c>
      <c r="AA36" s="420">
        <v>4</v>
      </c>
      <c r="AB36" s="420" t="s">
        <v>334</v>
      </c>
      <c r="AC36" s="420"/>
      <c r="AD36" s="420"/>
      <c r="AE36" s="420"/>
      <c r="AF36" s="420"/>
      <c r="AZ36" t="s">
        <v>358</v>
      </c>
      <c r="BF36" t="s">
        <v>355</v>
      </c>
    </row>
    <row r="37" spans="1:67">
      <c r="D37" s="362" t="s">
        <v>325</v>
      </c>
      <c r="E37" s="362"/>
      <c r="H37" s="362" t="s">
        <v>330</v>
      </c>
      <c r="M37" s="362"/>
      <c r="P37" s="362" t="s">
        <v>331</v>
      </c>
      <c r="Q37" s="362"/>
      <c r="R37" s="362"/>
      <c r="S37" s="362"/>
      <c r="U37">
        <v>3</v>
      </c>
      <c r="V37" s="75" t="s">
        <v>357</v>
      </c>
      <c r="AA37" s="420">
        <v>4</v>
      </c>
      <c r="AB37" s="420" t="s">
        <v>333</v>
      </c>
      <c r="AC37" s="420"/>
      <c r="AD37" s="420"/>
      <c r="AE37" s="420"/>
      <c r="AF37" s="420"/>
      <c r="AJ37" s="362" t="s">
        <v>376</v>
      </c>
      <c r="AK37" s="362"/>
      <c r="AL37" s="362"/>
      <c r="AM37" s="362"/>
      <c r="AN37" s="362"/>
      <c r="AO37" s="362"/>
      <c r="AP37" s="362"/>
      <c r="AQ37" s="362"/>
      <c r="AR37" s="362" t="s">
        <v>368</v>
      </c>
      <c r="AS37" s="362"/>
      <c r="AT37" s="362"/>
      <c r="AU37" s="362"/>
      <c r="AV37" s="362"/>
      <c r="AW37" s="362"/>
    </row>
    <row r="38" spans="1:67">
      <c r="H38" s="420" t="s">
        <v>332</v>
      </c>
      <c r="I38" s="420"/>
      <c r="J38" s="420"/>
      <c r="K38" s="420"/>
      <c r="L38" s="420"/>
      <c r="M38" s="420"/>
      <c r="U38">
        <v>3</v>
      </c>
      <c r="V38" t="s">
        <v>358</v>
      </c>
      <c r="AA38" s="421">
        <v>5</v>
      </c>
      <c r="AB38" s="421" t="s">
        <v>381</v>
      </c>
      <c r="AC38" s="421"/>
      <c r="AD38" s="421"/>
      <c r="AE38" s="421"/>
      <c r="AJ38" t="s">
        <v>374</v>
      </c>
      <c r="AR38" t="s">
        <v>369</v>
      </c>
      <c r="AZ38" s="362" t="s">
        <v>327</v>
      </c>
      <c r="BA38" s="362"/>
      <c r="BB38" s="362"/>
      <c r="BC38" s="362"/>
      <c r="BG38" s="362" t="s">
        <v>388</v>
      </c>
      <c r="BH38" s="362"/>
      <c r="BI38" s="362"/>
      <c r="BN38" s="362"/>
      <c r="BO38" s="362"/>
    </row>
    <row r="39" spans="1:67">
      <c r="O39" s="420">
        <v>4</v>
      </c>
      <c r="P39" s="420" t="s">
        <v>333</v>
      </c>
      <c r="Q39" s="420"/>
      <c r="R39" s="420"/>
      <c r="S39" s="420"/>
      <c r="U39">
        <v>3</v>
      </c>
      <c r="V39" t="s">
        <v>359</v>
      </c>
      <c r="AA39" s="421">
        <v>5</v>
      </c>
      <c r="AB39" s="421" t="s">
        <v>382</v>
      </c>
      <c r="AC39" s="421"/>
      <c r="AD39" s="421"/>
      <c r="AE39" s="421"/>
      <c r="AJ39" t="s">
        <v>375</v>
      </c>
      <c r="AR39" t="s">
        <v>370</v>
      </c>
      <c r="AZ39" t="s">
        <v>360</v>
      </c>
      <c r="BF39">
        <v>1</v>
      </c>
      <c r="BG39" t="s">
        <v>389</v>
      </c>
    </row>
    <row r="40" spans="1:67">
      <c r="D40" s="362" t="s">
        <v>396</v>
      </c>
      <c r="E40" s="362"/>
      <c r="F40" s="362"/>
      <c r="G40" s="362"/>
      <c r="H40" s="362"/>
      <c r="I40" s="362"/>
      <c r="J40" s="362" t="s">
        <v>323</v>
      </c>
      <c r="O40" s="420">
        <v>4</v>
      </c>
      <c r="P40" s="420" t="s">
        <v>338</v>
      </c>
      <c r="Q40" s="420"/>
      <c r="R40" s="420"/>
      <c r="S40" s="420"/>
      <c r="U40">
        <v>3</v>
      </c>
      <c r="V40" t="s">
        <v>365</v>
      </c>
      <c r="AA40" s="422">
        <v>6</v>
      </c>
      <c r="AB40" s="422" t="s">
        <v>318</v>
      </c>
      <c r="AC40" s="422"/>
      <c r="AD40" s="422"/>
      <c r="AE40" s="422"/>
      <c r="AJ40" t="s">
        <v>401</v>
      </c>
      <c r="AR40" t="s">
        <v>371</v>
      </c>
      <c r="AZ40" t="s">
        <v>361</v>
      </c>
      <c r="BF40">
        <v>2</v>
      </c>
      <c r="BG40" t="s">
        <v>390</v>
      </c>
    </row>
    <row r="41" spans="1:67">
      <c r="D41" s="419" t="s">
        <v>339</v>
      </c>
      <c r="E41" s="419"/>
      <c r="F41" s="419"/>
      <c r="G41" s="419"/>
      <c r="J41" t="s">
        <v>397</v>
      </c>
      <c r="O41" s="421">
        <v>5</v>
      </c>
      <c r="P41" s="421" t="s">
        <v>381</v>
      </c>
      <c r="Q41" s="421"/>
      <c r="R41" s="421"/>
      <c r="S41" s="421"/>
      <c r="U41">
        <v>3</v>
      </c>
      <c r="V41" t="s">
        <v>366</v>
      </c>
      <c r="AA41" s="422">
        <v>6</v>
      </c>
      <c r="AB41" s="422" t="s">
        <v>316</v>
      </c>
      <c r="AC41" s="422"/>
      <c r="AD41" s="422"/>
      <c r="AE41" s="422"/>
      <c r="AJ41" t="s">
        <v>100</v>
      </c>
      <c r="AR41" t="s">
        <v>372</v>
      </c>
      <c r="BF41">
        <v>3</v>
      </c>
      <c r="BG41" t="s">
        <v>391</v>
      </c>
    </row>
    <row r="42" spans="1:67">
      <c r="D42" s="419" t="s">
        <v>377</v>
      </c>
      <c r="E42" s="419"/>
      <c r="F42" s="419"/>
      <c r="J42" t="s">
        <v>398</v>
      </c>
      <c r="O42" s="421">
        <v>5</v>
      </c>
      <c r="P42" s="421" t="s">
        <v>382</v>
      </c>
      <c r="Q42" s="421"/>
      <c r="R42" s="421"/>
      <c r="S42" s="421"/>
      <c r="U42">
        <v>3</v>
      </c>
      <c r="V42" t="s">
        <v>395</v>
      </c>
      <c r="AR42" t="s">
        <v>373</v>
      </c>
      <c r="AZ42" s="362" t="s">
        <v>392</v>
      </c>
      <c r="BA42" s="362"/>
      <c r="BB42" s="362"/>
      <c r="BC42" s="362"/>
      <c r="BD42" s="362"/>
      <c r="BE42" s="362"/>
      <c r="BF42" s="362"/>
      <c r="BG42" s="362" t="s">
        <v>393</v>
      </c>
      <c r="BH42" s="362"/>
      <c r="BI42" s="362"/>
    </row>
    <row r="43" spans="1:67">
      <c r="J43" t="s">
        <v>399</v>
      </c>
      <c r="O43" s="422">
        <v>6</v>
      </c>
      <c r="P43" s="422" t="s">
        <v>318</v>
      </c>
      <c r="Q43" s="422"/>
      <c r="R43" s="422"/>
      <c r="S43" s="422"/>
      <c r="U43">
        <v>3</v>
      </c>
      <c r="V43" t="s">
        <v>394</v>
      </c>
    </row>
    <row r="44" spans="1:67">
      <c r="O44" s="422">
        <v>6</v>
      </c>
      <c r="P44" s="422" t="s">
        <v>316</v>
      </c>
      <c r="Q44" s="422"/>
      <c r="R44" s="422"/>
      <c r="S44" s="422"/>
      <c r="U44">
        <v>3</v>
      </c>
      <c r="V44" t="s">
        <v>400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67"/>
    <hyperlink ref="B7" r:id="rId5" tooltip="Информация о студенте" display="http://dispace.edu.nstu.ru/personal/index/46242"/>
    <hyperlink ref="B8" r:id="rId6" tooltip="Информация о студенте" display="http://dispace.edu.nstu.ru/personal/index/46237"/>
    <hyperlink ref="B9" r:id="rId7" tooltip="Информация о студенте" display="http://dispace.edu.nstu.ru/personal/index/46119"/>
    <hyperlink ref="B10" r:id="rId8" tooltip="Информация о студенте" display="http://dispace.edu.nstu.ru/personal/index/46249"/>
    <hyperlink ref="B11" r:id="rId9" tooltip="Информация о студенте" display="http://dispace.edu.nstu.ru/personal/index/46253"/>
    <hyperlink ref="B12" r:id="rId10" tooltip="Информация о студенте" display="http://dispace.edu.nstu.ru/personal/index/46156"/>
    <hyperlink ref="B13" r:id="rId11" tooltip="Информация о студенте" display="http://dispace.edu.nstu.ru/personal/index/46240"/>
    <hyperlink ref="B14" r:id="rId12" tooltip="Информация о студенте" display="http://dispace.edu.nstu.ru/personal/index/46243"/>
    <hyperlink ref="B15" r:id="rId13" tooltip="Информация о студенте" display="http://dispace.edu.nstu.ru/personal/index/46263"/>
    <hyperlink ref="B16" r:id="rId14" tooltip="Информация о студенте" display="http://dispace.edu.nstu.ru/personal/index/46256"/>
    <hyperlink ref="B17" r:id="rId15" tooltip="Информация о студенте" display="http://dispace.edu.nstu.ru/personal/index/46157"/>
    <hyperlink ref="B18" r:id="rId16" tooltip="Информация о студенте" display="http://dispace.edu.nstu.ru/personal/index/46277"/>
    <hyperlink ref="B19" r:id="rId17" tooltip="Информация о студенте" display="http://dispace.edu.nstu.ru/personal/index/46254"/>
    <hyperlink ref="B20" r:id="rId18" tooltip="Информация о студенте" display="http://dispace.edu.nstu.ru/personal/index/46158"/>
    <hyperlink ref="B21" r:id="rId19" tooltip="Информация о студенте" display="http://dispace.edu.nstu.ru/personal/index/46275"/>
    <hyperlink ref="B22" r:id="rId20" tooltip="Информация о студенте" display="http://dispace.edu.nstu.ru/personal/index/46128"/>
    <hyperlink ref="B23" r:id="rId21" tooltip="Информация о студенте" display="http://dispace.edu.nstu.ru/personal/index/46164"/>
    <hyperlink ref="B24" r:id="rId22" tooltip="Информация о студенте" display="http://dispace.edu.nstu.ru/personal/index/46284"/>
    <hyperlink ref="AZ33:BO33" r:id="rId23" display="http://dispace.edu.nstu.ru/didesk/course/show/1033/1"/>
    <hyperlink ref="BA33:BN33" r:id="rId24" display="http://dispace.edu.nstu.ru/didesk/course/show/1033/1"/>
    <hyperlink ref="AZ33:BN33" r:id="rId25" display="http://dispace.edu.nstu.ru/didesk/course/show/1033/1"/>
    <hyperlink ref="AY33:BN33" r:id="rId26" display="http://dispace.edu.nstu.ru/didesk/course/show/1033/1"/>
    <hyperlink ref="AF29:AU29" r:id="rId27" display="http://dispace.edu.nstu.ru/didesk/course/show/1033/1"/>
  </hyperlink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P45"/>
  <sheetViews>
    <sheetView topLeftCell="A4" zoomScale="80" zoomScaleNormal="80" workbookViewId="0">
      <selection activeCell="AC9" sqref="AC9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78"/>
      <c r="C1" s="279"/>
      <c r="D1" s="278"/>
      <c r="E1" s="278"/>
      <c r="F1" s="278"/>
      <c r="G1" s="278"/>
      <c r="H1" s="278"/>
      <c r="I1" s="278"/>
      <c r="J1" s="280"/>
      <c r="K1" s="280"/>
      <c r="L1" s="278"/>
      <c r="M1" s="278"/>
      <c r="N1" s="280" t="s">
        <v>64</v>
      </c>
      <c r="O1" s="280"/>
      <c r="P1" s="280"/>
      <c r="Q1" s="280"/>
      <c r="R1" s="280"/>
      <c r="S1" s="280"/>
      <c r="T1" s="278"/>
      <c r="U1" s="280" t="s">
        <v>65</v>
      </c>
      <c r="V1" s="280"/>
      <c r="W1" s="280"/>
      <c r="X1" s="280"/>
      <c r="Y1" s="280"/>
      <c r="Z1" s="280"/>
      <c r="AA1" s="280"/>
      <c r="AB1" s="278"/>
      <c r="AC1" s="278"/>
      <c r="AD1" s="291" t="s">
        <v>194</v>
      </c>
      <c r="AE1" s="291"/>
      <c r="AF1" s="291"/>
      <c r="AG1" s="291"/>
      <c r="AH1" s="291"/>
      <c r="AI1" s="291"/>
      <c r="AJ1" s="290"/>
      <c r="AK1" s="291"/>
      <c r="AL1" s="283"/>
      <c r="AM1" s="280" t="s">
        <v>67</v>
      </c>
      <c r="AN1" s="283"/>
      <c r="AO1" s="280"/>
      <c r="AP1" s="280"/>
      <c r="AQ1" s="280"/>
      <c r="AR1" s="280"/>
      <c r="AS1" s="283"/>
      <c r="AT1" s="283"/>
      <c r="AU1" s="284" t="s">
        <v>68</v>
      </c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K1" s="285"/>
    </row>
    <row r="2" spans="1:67" ht="18.75">
      <c r="B2" s="279" t="s">
        <v>69</v>
      </c>
      <c r="C2" s="279" t="s">
        <v>185</v>
      </c>
      <c r="D2" s="279"/>
      <c r="E2" s="279"/>
      <c r="F2" s="279"/>
      <c r="G2" s="279"/>
      <c r="H2" s="279"/>
      <c r="I2" s="278"/>
      <c r="J2" s="278"/>
      <c r="K2" s="278"/>
      <c r="L2" s="278"/>
      <c r="M2" s="285"/>
      <c r="N2" s="280"/>
      <c r="O2" s="280"/>
      <c r="P2" s="280"/>
      <c r="Q2" s="280"/>
      <c r="R2" s="280"/>
      <c r="S2" s="280"/>
      <c r="T2" s="278"/>
      <c r="U2" s="289" t="s">
        <v>191</v>
      </c>
      <c r="V2" s="289"/>
      <c r="W2" s="289"/>
      <c r="X2" s="289"/>
      <c r="Y2" s="289"/>
      <c r="Z2" s="289"/>
      <c r="AA2" s="289"/>
      <c r="AB2" s="280"/>
      <c r="AC2" s="280"/>
      <c r="AD2" s="278" t="s">
        <v>71</v>
      </c>
      <c r="AE2" s="278"/>
      <c r="AF2" s="278"/>
      <c r="AG2" s="278"/>
      <c r="AI2" s="278"/>
      <c r="AJ2" s="285"/>
      <c r="AK2" s="278"/>
      <c r="AL2" s="278"/>
      <c r="AM2" s="278" t="s">
        <v>72</v>
      </c>
      <c r="AN2" s="278"/>
      <c r="AO2" s="278"/>
      <c r="AP2" s="278"/>
      <c r="AQ2" s="278"/>
      <c r="AR2" s="278"/>
      <c r="AS2" s="285"/>
      <c r="AT2" s="285"/>
      <c r="AU2" s="191" t="s">
        <v>73</v>
      </c>
      <c r="BB2" s="285"/>
      <c r="BC2" s="285"/>
      <c r="BD2" s="285"/>
      <c r="BE2" s="285"/>
      <c r="BF2" s="285"/>
      <c r="BG2" s="285"/>
      <c r="BH2" s="285"/>
      <c r="BI2" s="285"/>
      <c r="BK2" s="285"/>
    </row>
    <row r="3" spans="1:67" ht="21" thickBot="1">
      <c r="B3" s="286"/>
      <c r="C3" s="287"/>
      <c r="D3" s="287" t="s">
        <v>306</v>
      </c>
      <c r="E3" s="287"/>
      <c r="F3" s="287"/>
      <c r="G3" s="287"/>
      <c r="H3" s="287"/>
      <c r="I3" s="287"/>
      <c r="J3" s="287"/>
      <c r="K3" s="287"/>
      <c r="L3" s="287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8" t="s">
        <v>101</v>
      </c>
      <c r="Y3" s="288"/>
      <c r="Z3" s="288"/>
      <c r="AA3" s="288"/>
      <c r="AB3" s="288"/>
      <c r="AC3" s="288"/>
      <c r="AD3" s="288"/>
      <c r="AE3" s="288"/>
      <c r="AF3" s="288"/>
      <c r="AG3" s="28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85"/>
      <c r="AT3" s="285"/>
      <c r="AU3" s="284" t="s">
        <v>74</v>
      </c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K3" s="285"/>
    </row>
    <row r="4" spans="1:67" ht="64.5" customHeight="1">
      <c r="A4" s="1">
        <v>0</v>
      </c>
      <c r="B4" s="2"/>
      <c r="C4" s="3" t="s">
        <v>0</v>
      </c>
      <c r="D4" s="4" t="s">
        <v>75</v>
      </c>
      <c r="E4" s="4" t="s">
        <v>76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2" t="s">
        <v>81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39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3" t="s">
        <v>82</v>
      </c>
      <c r="AC4" s="314" t="s">
        <v>22</v>
      </c>
      <c r="AD4" s="7" t="s">
        <v>404</v>
      </c>
      <c r="AE4" s="10" t="s">
        <v>23</v>
      </c>
      <c r="AF4" s="15" t="s">
        <v>24</v>
      </c>
      <c r="AG4" s="3" t="s">
        <v>25</v>
      </c>
      <c r="AH4" s="4" t="s">
        <v>26</v>
      </c>
      <c r="AI4" s="4" t="s">
        <v>27</v>
      </c>
      <c r="AJ4" s="16" t="s">
        <v>28</v>
      </c>
      <c r="AK4" s="8" t="s">
        <v>29</v>
      </c>
      <c r="AL4" s="8" t="s">
        <v>30</v>
      </c>
      <c r="AM4" s="17" t="s">
        <v>31</v>
      </c>
      <c r="AN4" s="441" t="s">
        <v>14</v>
      </c>
      <c r="AO4" s="18" t="s">
        <v>32</v>
      </c>
      <c r="AP4" s="4" t="s">
        <v>33</v>
      </c>
      <c r="AQ4" s="15" t="s">
        <v>34</v>
      </c>
      <c r="AR4" s="3" t="s">
        <v>35</v>
      </c>
      <c r="AS4" s="7" t="s">
        <v>88</v>
      </c>
      <c r="AT4" s="10" t="s">
        <v>36</v>
      </c>
      <c r="AU4" s="19" t="s">
        <v>408</v>
      </c>
      <c r="AV4" s="19" t="s">
        <v>417</v>
      </c>
      <c r="AW4" s="19" t="s">
        <v>423</v>
      </c>
      <c r="AX4" s="3" t="s">
        <v>431</v>
      </c>
      <c r="AY4" s="13" t="s">
        <v>438</v>
      </c>
      <c r="AZ4" s="13" t="s">
        <v>439</v>
      </c>
      <c r="BA4" s="20" t="s">
        <v>37</v>
      </c>
      <c r="BB4" s="360" t="s">
        <v>89</v>
      </c>
      <c r="BC4" s="431" t="s">
        <v>38</v>
      </c>
      <c r="BD4" s="432" t="s">
        <v>39</v>
      </c>
      <c r="BE4" s="433" t="s">
        <v>40</v>
      </c>
      <c r="BF4" s="434" t="s">
        <v>41</v>
      </c>
      <c r="BG4" s="435" t="s">
        <v>42</v>
      </c>
      <c r="BH4" s="426" t="s">
        <v>43</v>
      </c>
      <c r="BI4" s="27" t="s">
        <v>44</v>
      </c>
      <c r="BJ4" s="28"/>
      <c r="BK4" s="29"/>
      <c r="BL4" s="29"/>
      <c r="BM4" s="29"/>
      <c r="BN4" s="29"/>
      <c r="BO4" s="30"/>
    </row>
    <row r="5" spans="1:67" ht="19.5" thickBot="1">
      <c r="A5" s="206"/>
      <c r="B5" s="207" t="s">
        <v>45</v>
      </c>
      <c r="C5" s="208" t="s">
        <v>46</v>
      </c>
      <c r="D5" s="209" t="s">
        <v>47</v>
      </c>
      <c r="E5" s="209" t="s">
        <v>47</v>
      </c>
      <c r="F5" s="210"/>
      <c r="G5" s="210"/>
      <c r="H5" s="211" t="s">
        <v>46</v>
      </c>
      <c r="I5" s="212" t="s">
        <v>47</v>
      </c>
      <c r="J5" s="209" t="s">
        <v>48</v>
      </c>
      <c r="K5" s="210"/>
      <c r="L5" s="213"/>
      <c r="M5" s="214" t="s">
        <v>46</v>
      </c>
      <c r="N5" s="215" t="s">
        <v>48</v>
      </c>
      <c r="O5" s="215" t="s">
        <v>48</v>
      </c>
      <c r="P5" s="216" t="s">
        <v>48</v>
      </c>
      <c r="Q5" s="216"/>
      <c r="R5" s="217"/>
      <c r="S5" s="218"/>
      <c r="T5" s="445"/>
      <c r="U5" s="214" t="s">
        <v>46</v>
      </c>
      <c r="V5" s="219" t="s">
        <v>49</v>
      </c>
      <c r="W5" s="215" t="s">
        <v>46</v>
      </c>
      <c r="X5" s="215" t="s">
        <v>48</v>
      </c>
      <c r="Y5" s="215" t="s">
        <v>48</v>
      </c>
      <c r="Z5" s="220" t="s">
        <v>47</v>
      </c>
      <c r="AA5" s="47" t="s">
        <v>46</v>
      </c>
      <c r="AB5" s="221" t="s">
        <v>48</v>
      </c>
      <c r="AC5" s="49"/>
      <c r="AD5" s="222" t="s">
        <v>48</v>
      </c>
      <c r="AE5" s="221" t="s">
        <v>48</v>
      </c>
      <c r="AF5" s="223"/>
      <c r="AG5" s="214" t="s">
        <v>46</v>
      </c>
      <c r="AH5" s="224"/>
      <c r="AI5" s="224"/>
      <c r="AJ5" s="215" t="s">
        <v>48</v>
      </c>
      <c r="AK5" s="225" t="s">
        <v>48</v>
      </c>
      <c r="AL5" s="226" t="s">
        <v>48</v>
      </c>
      <c r="AM5" s="227"/>
      <c r="AN5" s="446"/>
      <c r="AO5" s="228" t="s">
        <v>46</v>
      </c>
      <c r="AP5" s="229" t="s">
        <v>48</v>
      </c>
      <c r="AQ5" s="230" t="s">
        <v>50</v>
      </c>
      <c r="AR5" s="231" t="s">
        <v>46</v>
      </c>
      <c r="AS5" s="229" t="s">
        <v>48</v>
      </c>
      <c r="AT5" s="232" t="s">
        <v>48</v>
      </c>
      <c r="AU5" s="436">
        <v>1</v>
      </c>
      <c r="AV5" s="230">
        <v>2</v>
      </c>
      <c r="AW5" s="229">
        <v>3</v>
      </c>
      <c r="AX5" s="438" t="s">
        <v>46</v>
      </c>
      <c r="AY5" s="229">
        <v>4</v>
      </c>
      <c r="AZ5" s="229">
        <v>5</v>
      </c>
      <c r="BA5" s="229">
        <v>6</v>
      </c>
      <c r="BB5" s="437">
        <v>7</v>
      </c>
      <c r="BC5" s="160"/>
      <c r="BD5" s="447"/>
      <c r="BE5" s="448"/>
      <c r="BF5" s="233"/>
      <c r="BG5" s="157"/>
      <c r="BH5" s="234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235">
        <v>1</v>
      </c>
      <c r="B6" s="191" t="s">
        <v>197</v>
      </c>
      <c r="C6" s="236">
        <v>0</v>
      </c>
      <c r="D6" s="237"/>
      <c r="E6" s="237"/>
      <c r="F6" s="354"/>
      <c r="G6" s="240"/>
      <c r="H6" s="236">
        <v>1</v>
      </c>
      <c r="I6" s="238"/>
      <c r="J6" s="238"/>
      <c r="K6" s="239"/>
      <c r="L6" s="242">
        <v>4</v>
      </c>
      <c r="M6" s="236">
        <v>1</v>
      </c>
      <c r="N6" s="243">
        <v>5</v>
      </c>
      <c r="O6" s="238">
        <v>5</v>
      </c>
      <c r="P6" s="244">
        <v>5</v>
      </c>
      <c r="Q6" s="244">
        <v>4</v>
      </c>
      <c r="R6" s="245">
        <v>4</v>
      </c>
      <c r="S6" s="246">
        <f t="shared" ref="S6:S24" si="0">IF(SUM(C6:R6)/2.5&lt;=21,SUM(C6:R6)/2.5,21)</f>
        <v>11.6</v>
      </c>
      <c r="T6" s="247">
        <f>IF(S6&lt;7,0,IF(S6&lt;14,1,2))</f>
        <v>1</v>
      </c>
      <c r="U6" s="236">
        <v>1</v>
      </c>
      <c r="V6" s="248">
        <v>5</v>
      </c>
      <c r="W6" s="248"/>
      <c r="X6" s="238"/>
      <c r="Y6" s="238"/>
      <c r="Z6" s="240"/>
      <c r="AA6" s="236">
        <v>1</v>
      </c>
      <c r="AB6" s="249">
        <v>4</v>
      </c>
      <c r="AC6" s="325">
        <v>4</v>
      </c>
      <c r="AD6" s="238">
        <v>4</v>
      </c>
      <c r="AE6" s="350"/>
      <c r="AF6" s="318"/>
      <c r="AG6" s="236"/>
      <c r="AH6" s="241"/>
      <c r="AI6" s="241">
        <v>4</v>
      </c>
      <c r="AJ6" s="238">
        <v>5</v>
      </c>
      <c r="AK6" s="238">
        <v>4</v>
      </c>
      <c r="AL6" s="239"/>
      <c r="AM6" s="251">
        <f t="shared" ref="AM6:AM21" si="1">IF(SUM(U6:AL6,S6)/2&lt;=39,SUM(U6:AL6,S6)/2,39)</f>
        <v>21.8</v>
      </c>
      <c r="AN6" s="252">
        <f>IF(AM6&lt;15,0,IF(AM6&lt;30,1,2))</f>
        <v>1</v>
      </c>
      <c r="AO6" s="423" t="s">
        <v>406</v>
      </c>
      <c r="AP6" s="326"/>
      <c r="AQ6" s="253"/>
      <c r="AR6" s="254"/>
      <c r="AS6" s="255"/>
      <c r="AT6" s="255"/>
      <c r="AU6" s="254">
        <v>4</v>
      </c>
      <c r="AV6" s="253">
        <v>5</v>
      </c>
      <c r="AW6" s="238">
        <v>5</v>
      </c>
      <c r="AX6" s="255">
        <v>1</v>
      </c>
      <c r="AY6" s="250">
        <v>4</v>
      </c>
      <c r="AZ6" s="249"/>
      <c r="BA6" s="256"/>
      <c r="BB6" s="257"/>
      <c r="BC6" s="258">
        <f t="shared" ref="BC6:BC21" si="2">IF(SUM(AM6,AO6:BB6)/1.5&lt;=80,SUM(AM6,AO6:BB6)/1.5,80)</f>
        <v>27.2</v>
      </c>
      <c r="BD6" s="259"/>
      <c r="BE6" s="260"/>
      <c r="BF6" s="261">
        <f>IF(SUM(BC6,BD6:BE6)&lt;=100,SUM(BC6,BD6:BE6),100)</f>
        <v>27.2</v>
      </c>
      <c r="BG6" s="262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263">
        <f>IF(BF6&lt;50,2,IF(BF6&lt;74,3,IF(BF6&lt;87,4,5)))</f>
        <v>2</v>
      </c>
      <c r="BI6" s="102"/>
      <c r="BJ6" s="103"/>
      <c r="BK6" s="202"/>
      <c r="BL6" s="309"/>
      <c r="BM6" s="309"/>
      <c r="BN6" s="309"/>
      <c r="BO6" s="306"/>
    </row>
    <row r="7" spans="1:67" ht="18.75">
      <c r="A7" s="74">
        <v>2</v>
      </c>
      <c r="B7" s="191" t="s">
        <v>198</v>
      </c>
      <c r="C7" s="76">
        <v>1</v>
      </c>
      <c r="D7" s="77">
        <v>5</v>
      </c>
      <c r="E7" s="77">
        <v>5</v>
      </c>
      <c r="F7" s="336">
        <v>5</v>
      </c>
      <c r="G7" s="80"/>
      <c r="H7" s="76">
        <v>1</v>
      </c>
      <c r="I7" s="78">
        <v>5</v>
      </c>
      <c r="J7" s="78">
        <v>5</v>
      </c>
      <c r="K7" s="79">
        <v>4</v>
      </c>
      <c r="L7" s="82">
        <v>5</v>
      </c>
      <c r="M7" s="76">
        <v>1</v>
      </c>
      <c r="N7" s="83">
        <v>4</v>
      </c>
      <c r="O7" s="78">
        <v>4</v>
      </c>
      <c r="P7" s="78">
        <v>5</v>
      </c>
      <c r="Q7" s="79"/>
      <c r="R7" s="85">
        <v>4</v>
      </c>
      <c r="S7" s="86">
        <f t="shared" si="0"/>
        <v>21</v>
      </c>
      <c r="T7" s="87">
        <f t="shared" ref="T7:T24" si="3">IF(S7&lt;7,0,IF(S7&lt;14,1,2))</f>
        <v>2</v>
      </c>
      <c r="U7" s="76">
        <v>1</v>
      </c>
      <c r="V7" s="78"/>
      <c r="W7" s="88"/>
      <c r="X7" s="78"/>
      <c r="Y7" s="78">
        <v>4</v>
      </c>
      <c r="Z7" s="80"/>
      <c r="AA7" s="76">
        <v>1</v>
      </c>
      <c r="AB7" s="89">
        <v>4</v>
      </c>
      <c r="AC7" s="327">
        <v>4</v>
      </c>
      <c r="AD7" s="78">
        <v>4</v>
      </c>
      <c r="AE7" s="134">
        <v>5</v>
      </c>
      <c r="AF7" s="318">
        <v>4</v>
      </c>
      <c r="AG7" s="76">
        <v>1</v>
      </c>
      <c r="AH7" s="81">
        <v>4</v>
      </c>
      <c r="AI7" s="81">
        <v>4</v>
      </c>
      <c r="AJ7" s="78">
        <v>5</v>
      </c>
      <c r="AK7" s="78">
        <v>4</v>
      </c>
      <c r="AL7" s="79">
        <v>5</v>
      </c>
      <c r="AM7" s="264">
        <f t="shared" si="1"/>
        <v>35.5</v>
      </c>
      <c r="AN7" s="175">
        <f t="shared" ref="AN7:AN21" si="4">IF(AM7&lt;15,0,IF(AM7&lt;30,1,2))</f>
        <v>2</v>
      </c>
      <c r="AO7" s="76">
        <v>1</v>
      </c>
      <c r="AP7" s="318"/>
      <c r="AQ7" s="91">
        <v>5</v>
      </c>
      <c r="AR7" s="92">
        <v>1</v>
      </c>
      <c r="AS7" s="93"/>
      <c r="AT7" s="93">
        <v>4</v>
      </c>
      <c r="AU7" s="92">
        <v>5</v>
      </c>
      <c r="AV7" s="91">
        <v>3</v>
      </c>
      <c r="AW7" s="78">
        <v>5</v>
      </c>
      <c r="AX7" s="93"/>
      <c r="AY7" s="90">
        <v>4</v>
      </c>
      <c r="AZ7" s="89"/>
      <c r="BA7" s="94"/>
      <c r="BB7" s="95"/>
      <c r="BC7" s="96">
        <f t="shared" si="2"/>
        <v>42.333333333333336</v>
      </c>
      <c r="BD7" s="104"/>
      <c r="BE7" s="105"/>
      <c r="BF7" s="99">
        <f t="shared" ref="BF7:BF21" si="5">IF(SUM(BC7,BD7:BE7)&lt;=100,SUM(BC7,BD7:BE7),100)</f>
        <v>42.333333333333336</v>
      </c>
      <c r="BG7" s="100" t="str">
        <f t="shared" ref="BG7:BG21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FX</v>
      </c>
      <c r="BH7" s="101">
        <f>IF(BF7&lt;50,2,IF(BF7&lt;74,3,IF(BF7&lt;87,4,5)))</f>
        <v>2</v>
      </c>
      <c r="BI7" s="106"/>
      <c r="BJ7" s="107"/>
      <c r="BK7" s="204" t="s">
        <v>308</v>
      </c>
      <c r="BL7" s="294"/>
      <c r="BM7" s="294"/>
      <c r="BN7" s="294"/>
      <c r="BO7" s="295"/>
    </row>
    <row r="8" spans="1:67" ht="18.75">
      <c r="A8" s="108">
        <v>3</v>
      </c>
      <c r="B8" s="191" t="s">
        <v>199</v>
      </c>
      <c r="C8" s="109">
        <v>1</v>
      </c>
      <c r="D8" s="110"/>
      <c r="E8" s="337">
        <v>5</v>
      </c>
      <c r="F8" s="337">
        <v>4</v>
      </c>
      <c r="G8" s="113"/>
      <c r="H8" s="109">
        <v>1</v>
      </c>
      <c r="I8" s="111"/>
      <c r="J8" s="111"/>
      <c r="K8" s="112">
        <v>4</v>
      </c>
      <c r="L8" s="115"/>
      <c r="M8" s="109">
        <v>1</v>
      </c>
      <c r="N8" s="348"/>
      <c r="O8" s="348"/>
      <c r="P8" s="348">
        <v>5</v>
      </c>
      <c r="Q8" s="344"/>
      <c r="R8" s="118"/>
      <c r="S8" s="119">
        <f t="shared" si="0"/>
        <v>8.4</v>
      </c>
      <c r="T8" s="120">
        <f t="shared" si="3"/>
        <v>1</v>
      </c>
      <c r="U8" s="109">
        <v>1</v>
      </c>
      <c r="V8" s="121"/>
      <c r="W8" s="121"/>
      <c r="X8" s="111"/>
      <c r="Y8" s="111"/>
      <c r="Z8" s="113"/>
      <c r="AA8" s="109">
        <v>1</v>
      </c>
      <c r="AB8" s="89"/>
      <c r="AC8" s="326">
        <v>4</v>
      </c>
      <c r="AD8" s="111"/>
      <c r="AE8" s="134"/>
      <c r="AF8" s="318"/>
      <c r="AG8" s="109">
        <v>1</v>
      </c>
      <c r="AH8" s="114"/>
      <c r="AI8" s="114"/>
      <c r="AJ8" s="111">
        <v>5</v>
      </c>
      <c r="AK8" s="111">
        <v>4</v>
      </c>
      <c r="AL8" s="112"/>
      <c r="AM8" s="265">
        <f t="shared" si="1"/>
        <v>12.2</v>
      </c>
      <c r="AN8" s="266">
        <f t="shared" si="4"/>
        <v>0</v>
      </c>
      <c r="AO8" s="423" t="s">
        <v>406</v>
      </c>
      <c r="AP8" s="326"/>
      <c r="AQ8" s="122"/>
      <c r="AR8" s="123">
        <v>1</v>
      </c>
      <c r="AS8" s="124"/>
      <c r="AT8" s="124">
        <v>4</v>
      </c>
      <c r="AU8" s="123">
        <v>5</v>
      </c>
      <c r="AV8" s="122">
        <v>4</v>
      </c>
      <c r="AW8" s="111">
        <v>4</v>
      </c>
      <c r="AX8" s="124"/>
      <c r="AY8" s="90">
        <v>4</v>
      </c>
      <c r="AZ8" s="89"/>
      <c r="BA8" s="94"/>
      <c r="BB8" s="125"/>
      <c r="BC8" s="126">
        <f t="shared" si="2"/>
        <v>22.8</v>
      </c>
      <c r="BD8" s="104"/>
      <c r="BE8" s="105"/>
      <c r="BF8" s="127">
        <f t="shared" si="5"/>
        <v>22.8</v>
      </c>
      <c r="BG8" s="89" t="str">
        <f t="shared" si="6"/>
        <v>F</v>
      </c>
      <c r="BH8" s="128">
        <f t="shared" ref="BH8:BH21" si="7">IF(BF8&lt;50,2,IF(BF8&lt;74,3,IF(BF8&lt;87,4,5)))</f>
        <v>2</v>
      </c>
      <c r="BI8" s="129"/>
      <c r="BJ8" s="130"/>
      <c r="BK8" s="296" t="s">
        <v>57</v>
      </c>
      <c r="BL8" s="297"/>
      <c r="BM8" s="297"/>
      <c r="BN8" s="297"/>
      <c r="BO8" s="298"/>
    </row>
    <row r="9" spans="1:67" ht="18.75">
      <c r="A9" s="108">
        <v>4</v>
      </c>
      <c r="B9" s="191" t="s">
        <v>200</v>
      </c>
      <c r="C9" s="109">
        <v>1</v>
      </c>
      <c r="D9" s="110"/>
      <c r="E9" s="355">
        <v>5</v>
      </c>
      <c r="F9" s="355">
        <v>4</v>
      </c>
      <c r="G9" s="113"/>
      <c r="H9" s="109">
        <v>1</v>
      </c>
      <c r="I9" s="131"/>
      <c r="J9" s="111"/>
      <c r="K9" s="112">
        <v>4</v>
      </c>
      <c r="L9" s="115">
        <v>4</v>
      </c>
      <c r="M9" s="109">
        <v>1</v>
      </c>
      <c r="N9" s="116">
        <v>4</v>
      </c>
      <c r="O9" s="348">
        <v>4</v>
      </c>
      <c r="P9" s="116">
        <v>4</v>
      </c>
      <c r="Q9" s="117">
        <v>4</v>
      </c>
      <c r="R9" s="118">
        <v>4</v>
      </c>
      <c r="S9" s="119">
        <f t="shared" si="0"/>
        <v>16</v>
      </c>
      <c r="T9" s="120">
        <f t="shared" si="3"/>
        <v>2</v>
      </c>
      <c r="U9" s="109">
        <v>1</v>
      </c>
      <c r="V9" s="121">
        <v>4</v>
      </c>
      <c r="W9" s="121"/>
      <c r="X9" s="111"/>
      <c r="Y9" s="111"/>
      <c r="Z9" s="113"/>
      <c r="AA9" s="109">
        <v>1</v>
      </c>
      <c r="AB9" s="89">
        <v>4</v>
      </c>
      <c r="AC9" s="326">
        <v>4</v>
      </c>
      <c r="AD9" s="111"/>
      <c r="AE9" s="134">
        <v>5</v>
      </c>
      <c r="AF9" s="318">
        <v>5</v>
      </c>
      <c r="AG9" s="109">
        <v>1</v>
      </c>
      <c r="AH9" s="114">
        <v>4</v>
      </c>
      <c r="AI9" s="114">
        <v>4</v>
      </c>
      <c r="AJ9" s="111">
        <v>5</v>
      </c>
      <c r="AK9" s="111">
        <v>5</v>
      </c>
      <c r="AL9" s="112">
        <v>5</v>
      </c>
      <c r="AM9" s="265">
        <f t="shared" si="1"/>
        <v>32</v>
      </c>
      <c r="AN9" s="266">
        <f t="shared" si="4"/>
        <v>2</v>
      </c>
      <c r="AO9" s="132">
        <v>1</v>
      </c>
      <c r="AP9" s="318"/>
      <c r="AQ9" s="122"/>
      <c r="AR9" s="123">
        <v>1</v>
      </c>
      <c r="AS9" s="124"/>
      <c r="AT9" s="124">
        <v>4</v>
      </c>
      <c r="AU9" s="123">
        <v>4</v>
      </c>
      <c r="AV9" s="122">
        <v>4</v>
      </c>
      <c r="AW9" s="111">
        <v>5</v>
      </c>
      <c r="AX9" s="124">
        <v>1</v>
      </c>
      <c r="AY9" s="90">
        <v>4</v>
      </c>
      <c r="AZ9" s="89"/>
      <c r="BA9" s="94"/>
      <c r="BB9" s="125"/>
      <c r="BC9" s="126">
        <f t="shared" si="2"/>
        <v>37.333333333333336</v>
      </c>
      <c r="BD9" s="104"/>
      <c r="BE9" s="105"/>
      <c r="BF9" s="127">
        <f t="shared" si="5"/>
        <v>37.333333333333336</v>
      </c>
      <c r="BG9" s="89" t="str">
        <f t="shared" si="6"/>
        <v>FX</v>
      </c>
      <c r="BH9" s="128">
        <f t="shared" si="7"/>
        <v>2</v>
      </c>
      <c r="BI9" s="129"/>
      <c r="BJ9" s="133"/>
      <c r="BK9" s="296" t="s">
        <v>303</v>
      </c>
      <c r="BL9" s="297"/>
      <c r="BM9" s="297"/>
      <c r="BN9" s="297"/>
      <c r="BO9" s="298"/>
    </row>
    <row r="10" spans="1:67" ht="18.75">
      <c r="A10" s="74">
        <v>5</v>
      </c>
      <c r="B10" s="191" t="s">
        <v>208</v>
      </c>
      <c r="C10" s="76">
        <v>1</v>
      </c>
      <c r="D10" s="77">
        <v>5</v>
      </c>
      <c r="E10" s="336">
        <v>5</v>
      </c>
      <c r="F10" s="336">
        <v>4</v>
      </c>
      <c r="G10" s="80"/>
      <c r="H10" s="76">
        <v>1</v>
      </c>
      <c r="I10" s="78">
        <v>5</v>
      </c>
      <c r="J10" s="78"/>
      <c r="K10" s="79"/>
      <c r="L10" s="82"/>
      <c r="M10" s="76">
        <v>1</v>
      </c>
      <c r="N10" s="83"/>
      <c r="O10" s="78"/>
      <c r="P10" s="78"/>
      <c r="Q10" s="79"/>
      <c r="R10" s="85"/>
      <c r="S10" s="86">
        <f t="shared" si="0"/>
        <v>8.8000000000000007</v>
      </c>
      <c r="T10" s="87">
        <f t="shared" si="3"/>
        <v>1</v>
      </c>
      <c r="U10" s="76">
        <v>1</v>
      </c>
      <c r="V10" s="88"/>
      <c r="W10" s="88"/>
      <c r="X10" s="78"/>
      <c r="Y10" s="78"/>
      <c r="Z10" s="80"/>
      <c r="AA10" s="76"/>
      <c r="AB10" s="89"/>
      <c r="AC10" s="327"/>
      <c r="AD10" s="78"/>
      <c r="AE10" s="134"/>
      <c r="AF10" s="318">
        <v>4</v>
      </c>
      <c r="AG10" s="76">
        <v>1</v>
      </c>
      <c r="AH10" s="81"/>
      <c r="AI10" s="81"/>
      <c r="AJ10" s="78">
        <v>5</v>
      </c>
      <c r="AK10" s="78">
        <v>5</v>
      </c>
      <c r="AL10" s="79"/>
      <c r="AM10" s="264">
        <f t="shared" si="1"/>
        <v>12.4</v>
      </c>
      <c r="AN10" s="175">
        <f t="shared" si="4"/>
        <v>0</v>
      </c>
      <c r="AO10" s="76">
        <v>1</v>
      </c>
      <c r="AP10" s="318"/>
      <c r="AQ10" s="91">
        <v>4</v>
      </c>
      <c r="AR10" s="92">
        <v>1</v>
      </c>
      <c r="AS10" s="93"/>
      <c r="AT10" s="93">
        <v>5</v>
      </c>
      <c r="AU10" s="92"/>
      <c r="AV10" s="91"/>
      <c r="AW10" s="78"/>
      <c r="AX10" s="93"/>
      <c r="AY10" s="134"/>
      <c r="AZ10" s="89"/>
      <c r="BA10" s="94"/>
      <c r="BB10" s="95"/>
      <c r="BC10" s="96">
        <f t="shared" si="2"/>
        <v>15.6</v>
      </c>
      <c r="BD10" s="104"/>
      <c r="BE10" s="105"/>
      <c r="BF10" s="99">
        <f t="shared" si="5"/>
        <v>15.6</v>
      </c>
      <c r="BG10" s="100" t="str">
        <f t="shared" si="6"/>
        <v>F</v>
      </c>
      <c r="BH10" s="101">
        <f t="shared" si="7"/>
        <v>2</v>
      </c>
      <c r="BI10" s="106"/>
      <c r="BJ10" s="107"/>
      <c r="BK10" s="204" t="s">
        <v>310</v>
      </c>
      <c r="BL10" s="294"/>
      <c r="BM10" s="294"/>
      <c r="BN10" s="294"/>
      <c r="BO10" s="295"/>
    </row>
    <row r="11" spans="1:67" ht="18.75">
      <c r="A11" s="74">
        <v>6</v>
      </c>
      <c r="B11" s="191" t="s">
        <v>209</v>
      </c>
      <c r="C11" s="76">
        <v>1</v>
      </c>
      <c r="D11" s="77">
        <v>5</v>
      </c>
      <c r="E11" s="336">
        <v>5</v>
      </c>
      <c r="F11" s="336">
        <v>4</v>
      </c>
      <c r="G11" s="80"/>
      <c r="H11" s="76"/>
      <c r="I11" s="78">
        <v>5</v>
      </c>
      <c r="J11" s="78"/>
      <c r="K11" s="79">
        <v>4</v>
      </c>
      <c r="L11" s="82"/>
      <c r="M11" s="76">
        <v>1</v>
      </c>
      <c r="N11" s="83">
        <v>4</v>
      </c>
      <c r="O11" s="78">
        <v>4</v>
      </c>
      <c r="P11" s="78">
        <v>4</v>
      </c>
      <c r="Q11" s="79"/>
      <c r="R11" s="85"/>
      <c r="S11" s="86">
        <f t="shared" si="0"/>
        <v>14.8</v>
      </c>
      <c r="T11" s="87">
        <f t="shared" si="3"/>
        <v>2</v>
      </c>
      <c r="U11" s="76">
        <v>1</v>
      </c>
      <c r="V11" s="88"/>
      <c r="W11" s="88"/>
      <c r="X11" s="78"/>
      <c r="Y11" s="78"/>
      <c r="Z11" s="80"/>
      <c r="AA11" s="135"/>
      <c r="AB11" s="89">
        <v>4</v>
      </c>
      <c r="AC11" s="327"/>
      <c r="AD11" s="78"/>
      <c r="AE11" s="134"/>
      <c r="AF11" s="318"/>
      <c r="AG11" s="135">
        <v>1</v>
      </c>
      <c r="AH11" s="81"/>
      <c r="AI11" s="81">
        <v>4</v>
      </c>
      <c r="AJ11" s="78">
        <v>5</v>
      </c>
      <c r="AK11" s="78"/>
      <c r="AL11" s="79"/>
      <c r="AM11" s="264">
        <f t="shared" si="1"/>
        <v>14.9</v>
      </c>
      <c r="AN11" s="175">
        <f t="shared" si="4"/>
        <v>0</v>
      </c>
      <c r="AO11" s="76">
        <v>1</v>
      </c>
      <c r="AP11" s="318"/>
      <c r="AQ11" s="91"/>
      <c r="AR11" s="92">
        <v>1</v>
      </c>
      <c r="AS11" s="93"/>
      <c r="AT11" s="93">
        <v>5</v>
      </c>
      <c r="AU11" s="92"/>
      <c r="AV11" s="91">
        <v>4</v>
      </c>
      <c r="AW11" s="78"/>
      <c r="AX11" s="93">
        <v>1</v>
      </c>
      <c r="AY11" s="90"/>
      <c r="AZ11" s="89"/>
      <c r="BA11" s="94"/>
      <c r="BB11" s="66"/>
      <c r="BC11" s="96">
        <f t="shared" si="2"/>
        <v>17.933333333333334</v>
      </c>
      <c r="BD11" s="104"/>
      <c r="BE11" s="105"/>
      <c r="BF11" s="99">
        <f t="shared" si="5"/>
        <v>17.933333333333334</v>
      </c>
      <c r="BG11" s="100" t="str">
        <f t="shared" si="6"/>
        <v>F</v>
      </c>
      <c r="BH11" s="101">
        <f t="shared" si="7"/>
        <v>2</v>
      </c>
      <c r="BI11" s="136"/>
      <c r="BJ11" s="137"/>
      <c r="BK11" s="204" t="s">
        <v>55</v>
      </c>
      <c r="BL11" s="294"/>
      <c r="BM11" s="294"/>
      <c r="BN11" s="294"/>
      <c r="BO11" s="295"/>
    </row>
    <row r="12" spans="1:67" ht="18.75">
      <c r="A12" s="74">
        <v>7</v>
      </c>
      <c r="B12" s="191" t="s">
        <v>201</v>
      </c>
      <c r="C12" s="76">
        <v>1</v>
      </c>
      <c r="D12" s="77"/>
      <c r="E12" s="339"/>
      <c r="F12" s="339">
        <v>4</v>
      </c>
      <c r="G12" s="80"/>
      <c r="H12" s="76">
        <v>1</v>
      </c>
      <c r="I12" s="78"/>
      <c r="J12" s="78"/>
      <c r="K12" s="79">
        <v>4</v>
      </c>
      <c r="L12" s="82">
        <v>4</v>
      </c>
      <c r="M12" s="76">
        <v>1</v>
      </c>
      <c r="N12" s="349">
        <v>4</v>
      </c>
      <c r="O12" s="78">
        <v>4</v>
      </c>
      <c r="P12" s="78">
        <v>5</v>
      </c>
      <c r="Q12" s="79"/>
      <c r="R12" s="85">
        <v>4</v>
      </c>
      <c r="S12" s="86">
        <f t="shared" si="0"/>
        <v>12.8</v>
      </c>
      <c r="T12" s="87">
        <f t="shared" si="3"/>
        <v>1</v>
      </c>
      <c r="U12" s="76">
        <v>1</v>
      </c>
      <c r="V12" s="88"/>
      <c r="W12" s="88"/>
      <c r="X12" s="78"/>
      <c r="Y12" s="78"/>
      <c r="Z12" s="80"/>
      <c r="AA12" s="76">
        <v>1</v>
      </c>
      <c r="AB12" s="89">
        <v>5</v>
      </c>
      <c r="AC12" s="327">
        <v>4</v>
      </c>
      <c r="AD12" s="78">
        <v>5</v>
      </c>
      <c r="AE12" s="134">
        <v>4</v>
      </c>
      <c r="AF12" s="318">
        <v>4</v>
      </c>
      <c r="AG12" s="76">
        <v>1</v>
      </c>
      <c r="AH12" s="81">
        <v>4</v>
      </c>
      <c r="AI12" s="81">
        <v>5</v>
      </c>
      <c r="AJ12" s="78">
        <v>5</v>
      </c>
      <c r="AK12" s="78">
        <v>4</v>
      </c>
      <c r="AL12" s="79">
        <v>5</v>
      </c>
      <c r="AM12" s="264">
        <f t="shared" si="1"/>
        <v>30.4</v>
      </c>
      <c r="AN12" s="175">
        <f t="shared" si="4"/>
        <v>2</v>
      </c>
      <c r="AO12" s="76">
        <v>1</v>
      </c>
      <c r="AP12" s="318"/>
      <c r="AQ12" s="91"/>
      <c r="AR12" s="92">
        <v>1</v>
      </c>
      <c r="AS12" s="93"/>
      <c r="AT12" s="93">
        <v>4</v>
      </c>
      <c r="AU12" s="92">
        <v>5</v>
      </c>
      <c r="AV12" s="91">
        <v>3</v>
      </c>
      <c r="AW12" s="78">
        <v>5</v>
      </c>
      <c r="AX12" s="93">
        <v>1</v>
      </c>
      <c r="AY12" s="90">
        <v>5</v>
      </c>
      <c r="AZ12" s="89"/>
      <c r="BA12" s="94"/>
      <c r="BB12" s="95"/>
      <c r="BC12" s="96">
        <f t="shared" si="2"/>
        <v>36.93333333333333</v>
      </c>
      <c r="BD12" s="104"/>
      <c r="BE12" s="105"/>
      <c r="BF12" s="99">
        <f t="shared" si="5"/>
        <v>36.93333333333333</v>
      </c>
      <c r="BG12" s="100" t="str">
        <f t="shared" si="6"/>
        <v>FX</v>
      </c>
      <c r="BH12" s="101">
        <f t="shared" si="7"/>
        <v>2</v>
      </c>
      <c r="BI12" s="106"/>
      <c r="BJ12" s="107"/>
      <c r="BK12" s="204" t="s">
        <v>53</v>
      </c>
      <c r="BL12" s="294"/>
      <c r="BM12" s="294"/>
      <c r="BN12" s="294"/>
      <c r="BO12" s="295"/>
    </row>
    <row r="13" spans="1:67" ht="18.75">
      <c r="A13" s="139">
        <v>8</v>
      </c>
      <c r="B13" s="191" t="s">
        <v>202</v>
      </c>
      <c r="C13" s="76">
        <v>1</v>
      </c>
      <c r="D13" s="78"/>
      <c r="E13" s="336">
        <v>5</v>
      </c>
      <c r="F13" s="336">
        <v>4</v>
      </c>
      <c r="G13" s="80"/>
      <c r="H13" s="76">
        <v>1</v>
      </c>
      <c r="I13" s="78"/>
      <c r="J13" s="78"/>
      <c r="K13" s="79">
        <v>4</v>
      </c>
      <c r="L13" s="80">
        <v>4</v>
      </c>
      <c r="M13" s="76">
        <v>1</v>
      </c>
      <c r="N13" s="83">
        <v>4</v>
      </c>
      <c r="O13" s="93"/>
      <c r="P13" s="78"/>
      <c r="Q13" s="79"/>
      <c r="R13" s="85"/>
      <c r="S13" s="86">
        <f t="shared" si="0"/>
        <v>9.6</v>
      </c>
      <c r="T13" s="87">
        <f t="shared" si="3"/>
        <v>1</v>
      </c>
      <c r="U13" s="76"/>
      <c r="V13" s="78"/>
      <c r="W13" s="78"/>
      <c r="X13" s="78"/>
      <c r="Y13" s="78"/>
      <c r="Z13" s="80"/>
      <c r="AA13" s="135">
        <v>1</v>
      </c>
      <c r="AB13" s="89">
        <v>5</v>
      </c>
      <c r="AC13" s="317"/>
      <c r="AD13" s="78"/>
      <c r="AE13" s="134"/>
      <c r="AF13" s="318"/>
      <c r="AG13" s="135"/>
      <c r="AH13" s="140"/>
      <c r="AI13" s="140">
        <v>4</v>
      </c>
      <c r="AJ13" s="78">
        <v>5</v>
      </c>
      <c r="AK13" s="78">
        <v>4</v>
      </c>
      <c r="AL13" s="79">
        <v>4</v>
      </c>
      <c r="AM13" s="264">
        <f t="shared" si="1"/>
        <v>16.3</v>
      </c>
      <c r="AN13" s="175">
        <f t="shared" si="4"/>
        <v>1</v>
      </c>
      <c r="AO13" s="92">
        <v>1</v>
      </c>
      <c r="AP13" s="326"/>
      <c r="AQ13" s="91"/>
      <c r="AR13" s="92">
        <v>1</v>
      </c>
      <c r="AS13" s="93"/>
      <c r="AT13" s="93">
        <v>4</v>
      </c>
      <c r="AU13" s="92">
        <v>5</v>
      </c>
      <c r="AV13" s="91">
        <v>4</v>
      </c>
      <c r="AW13" s="78">
        <v>4</v>
      </c>
      <c r="AX13" s="93">
        <v>1</v>
      </c>
      <c r="AY13" s="90">
        <v>4</v>
      </c>
      <c r="AZ13" s="89"/>
      <c r="BA13" s="94"/>
      <c r="BB13" s="95"/>
      <c r="BC13" s="96">
        <f t="shared" si="2"/>
        <v>26.866666666666664</v>
      </c>
      <c r="BD13" s="104"/>
      <c r="BE13" s="105"/>
      <c r="BF13" s="99">
        <f t="shared" si="5"/>
        <v>26.866666666666664</v>
      </c>
      <c r="BG13" s="100" t="str">
        <f t="shared" si="6"/>
        <v>FX</v>
      </c>
      <c r="BH13" s="101">
        <f t="shared" si="7"/>
        <v>2</v>
      </c>
      <c r="BI13" s="106"/>
      <c r="BJ13" s="107"/>
      <c r="BK13" s="204" t="s">
        <v>313</v>
      </c>
      <c r="BL13" s="294"/>
      <c r="BM13" s="294"/>
      <c r="BN13" s="294"/>
      <c r="BO13" s="295"/>
    </row>
    <row r="14" spans="1:67" ht="18.75">
      <c r="A14" s="141">
        <v>9</v>
      </c>
      <c r="B14" s="191" t="s">
        <v>210</v>
      </c>
      <c r="C14" s="76">
        <v>1</v>
      </c>
      <c r="D14" s="78"/>
      <c r="E14" s="336"/>
      <c r="F14" s="336">
        <v>4</v>
      </c>
      <c r="G14" s="80"/>
      <c r="H14" s="76">
        <v>1</v>
      </c>
      <c r="I14" s="78"/>
      <c r="J14" s="78"/>
      <c r="K14" s="315">
        <v>4</v>
      </c>
      <c r="L14" s="315">
        <v>4</v>
      </c>
      <c r="M14" s="76">
        <v>1</v>
      </c>
      <c r="N14" s="83"/>
      <c r="O14" s="93"/>
      <c r="P14" s="78">
        <v>5</v>
      </c>
      <c r="Q14" s="79"/>
      <c r="R14" s="85"/>
      <c r="S14" s="86">
        <f t="shared" si="0"/>
        <v>8</v>
      </c>
      <c r="T14" s="87">
        <f t="shared" si="3"/>
        <v>1</v>
      </c>
      <c r="U14" s="76">
        <v>1</v>
      </c>
      <c r="V14" s="88"/>
      <c r="W14" s="88"/>
      <c r="X14" s="78"/>
      <c r="Y14" s="78"/>
      <c r="Z14" s="80"/>
      <c r="AA14" s="76">
        <v>1</v>
      </c>
      <c r="AB14" s="89">
        <v>4</v>
      </c>
      <c r="AC14" s="317">
        <v>4</v>
      </c>
      <c r="AD14" s="78"/>
      <c r="AE14" s="134"/>
      <c r="AF14" s="318">
        <v>5</v>
      </c>
      <c r="AG14" s="76"/>
      <c r="AH14" s="81"/>
      <c r="AI14" s="81">
        <v>4</v>
      </c>
      <c r="AJ14" s="78">
        <v>5</v>
      </c>
      <c r="AK14" s="78">
        <v>4</v>
      </c>
      <c r="AL14" s="79">
        <v>4</v>
      </c>
      <c r="AM14" s="264">
        <f t="shared" si="1"/>
        <v>20</v>
      </c>
      <c r="AN14" s="175">
        <f t="shared" si="4"/>
        <v>1</v>
      </c>
      <c r="AO14" s="92"/>
      <c r="AP14" s="318"/>
      <c r="AQ14" s="91"/>
      <c r="AR14" s="92">
        <v>1</v>
      </c>
      <c r="AS14" s="93"/>
      <c r="AT14" s="93">
        <v>4</v>
      </c>
      <c r="AU14" s="92">
        <v>5</v>
      </c>
      <c r="AV14" s="91">
        <v>4</v>
      </c>
      <c r="AW14" s="78">
        <v>4</v>
      </c>
      <c r="AX14" s="93">
        <v>1</v>
      </c>
      <c r="AY14" s="90">
        <v>4</v>
      </c>
      <c r="AZ14" s="89"/>
      <c r="BA14" s="94"/>
      <c r="BB14" s="66"/>
      <c r="BC14" s="96">
        <f t="shared" si="2"/>
        <v>28.666666666666668</v>
      </c>
      <c r="BD14" s="104"/>
      <c r="BE14" s="105"/>
      <c r="BF14" s="99">
        <f t="shared" si="5"/>
        <v>28.666666666666668</v>
      </c>
      <c r="BG14" s="100" t="str">
        <f t="shared" si="6"/>
        <v>FX</v>
      </c>
      <c r="BH14" s="101">
        <f t="shared" si="7"/>
        <v>2</v>
      </c>
      <c r="BI14" s="136"/>
      <c r="BJ14" s="137"/>
      <c r="BK14" s="204" t="s">
        <v>77</v>
      </c>
      <c r="BL14" s="294"/>
      <c r="BM14" s="294"/>
      <c r="BN14" s="294"/>
      <c r="BO14" s="295"/>
    </row>
    <row r="15" spans="1:67" ht="18.75">
      <c r="A15" s="141">
        <v>10</v>
      </c>
      <c r="B15" s="191" t="s">
        <v>211</v>
      </c>
      <c r="C15" s="142">
        <v>1</v>
      </c>
      <c r="D15" s="143">
        <v>5</v>
      </c>
      <c r="E15" s="340">
        <v>5</v>
      </c>
      <c r="F15" s="340">
        <v>4</v>
      </c>
      <c r="G15" s="145"/>
      <c r="H15" s="151">
        <v>1</v>
      </c>
      <c r="I15" s="143">
        <v>5</v>
      </c>
      <c r="J15" s="143">
        <v>5</v>
      </c>
      <c r="K15" s="315">
        <v>4</v>
      </c>
      <c r="L15" s="315">
        <v>5</v>
      </c>
      <c r="M15" s="151">
        <v>1</v>
      </c>
      <c r="N15" s="143">
        <v>5</v>
      </c>
      <c r="O15" s="143">
        <v>5</v>
      </c>
      <c r="P15" s="146">
        <v>5</v>
      </c>
      <c r="Q15" s="147">
        <v>5</v>
      </c>
      <c r="R15" s="148">
        <v>4</v>
      </c>
      <c r="S15" s="149">
        <f t="shared" si="0"/>
        <v>21</v>
      </c>
      <c r="T15" s="150">
        <f t="shared" si="3"/>
        <v>2</v>
      </c>
      <c r="U15" s="151">
        <v>1</v>
      </c>
      <c r="V15" s="152">
        <v>5</v>
      </c>
      <c r="W15" s="152"/>
      <c r="X15" s="146">
        <v>5</v>
      </c>
      <c r="Y15" s="146"/>
      <c r="Z15" s="153">
        <v>5</v>
      </c>
      <c r="AA15" s="142">
        <v>1</v>
      </c>
      <c r="AB15" s="154">
        <v>4</v>
      </c>
      <c r="AC15" s="317">
        <v>5</v>
      </c>
      <c r="AD15" s="146">
        <v>4</v>
      </c>
      <c r="AE15" s="351">
        <v>5</v>
      </c>
      <c r="AF15" s="318">
        <v>5</v>
      </c>
      <c r="AG15" s="142">
        <v>1</v>
      </c>
      <c r="AH15" s="156"/>
      <c r="AI15" s="156"/>
      <c r="AJ15" s="146">
        <v>5</v>
      </c>
      <c r="AK15" s="146">
        <v>4</v>
      </c>
      <c r="AL15" s="147">
        <v>5</v>
      </c>
      <c r="AM15" s="267">
        <f t="shared" si="1"/>
        <v>38</v>
      </c>
      <c r="AN15" s="197">
        <f t="shared" si="4"/>
        <v>2</v>
      </c>
      <c r="AO15" s="142">
        <v>1</v>
      </c>
      <c r="AP15" s="318"/>
      <c r="AQ15" s="158">
        <v>5</v>
      </c>
      <c r="AR15" s="142"/>
      <c r="AS15" s="143"/>
      <c r="AT15" s="143">
        <v>4</v>
      </c>
      <c r="AU15" s="142">
        <v>5</v>
      </c>
      <c r="AV15" s="158">
        <v>5</v>
      </c>
      <c r="AW15" s="143">
        <v>5</v>
      </c>
      <c r="AX15" s="143">
        <v>1</v>
      </c>
      <c r="AY15" s="155">
        <v>5</v>
      </c>
      <c r="AZ15" s="154">
        <v>4</v>
      </c>
      <c r="BA15" s="159"/>
      <c r="BB15" s="160"/>
      <c r="BC15" s="161">
        <f t="shared" si="2"/>
        <v>48.666666666666664</v>
      </c>
      <c r="BD15" s="104"/>
      <c r="BE15" s="105"/>
      <c r="BF15" s="162">
        <f t="shared" si="5"/>
        <v>48.666666666666664</v>
      </c>
      <c r="BG15" s="163" t="str">
        <f t="shared" si="6"/>
        <v>FX</v>
      </c>
      <c r="BH15" s="164">
        <f t="shared" si="7"/>
        <v>2</v>
      </c>
      <c r="BI15" s="165"/>
      <c r="BJ15" s="166"/>
      <c r="BK15" s="299" t="s">
        <v>304</v>
      </c>
      <c r="BL15" s="300"/>
      <c r="BM15" s="300"/>
      <c r="BN15" s="300"/>
      <c r="BO15" s="301"/>
    </row>
    <row r="16" spans="1:67" ht="18.75">
      <c r="A16" s="141">
        <v>11</v>
      </c>
      <c r="B16" s="191" t="s">
        <v>203</v>
      </c>
      <c r="C16" s="167">
        <v>0</v>
      </c>
      <c r="D16" s="168"/>
      <c r="E16" s="341"/>
      <c r="F16" s="341"/>
      <c r="G16" s="170"/>
      <c r="H16" s="136">
        <v>1</v>
      </c>
      <c r="I16" s="137"/>
      <c r="J16" s="137"/>
      <c r="K16" s="347"/>
      <c r="L16" s="172"/>
      <c r="M16" s="136">
        <v>1</v>
      </c>
      <c r="N16" s="137"/>
      <c r="O16" s="137"/>
      <c r="P16" s="137">
        <v>5</v>
      </c>
      <c r="Q16" s="137"/>
      <c r="R16" s="170"/>
      <c r="S16" s="173">
        <f t="shared" si="0"/>
        <v>2.8</v>
      </c>
      <c r="T16" s="87">
        <f t="shared" si="3"/>
        <v>0</v>
      </c>
      <c r="U16" s="136">
        <v>1</v>
      </c>
      <c r="V16" s="137"/>
      <c r="W16" s="137"/>
      <c r="X16" s="137"/>
      <c r="Y16" s="137"/>
      <c r="Z16" s="170"/>
      <c r="AA16" s="171">
        <v>1</v>
      </c>
      <c r="AB16" s="137"/>
      <c r="AC16" s="327"/>
      <c r="AD16" s="137"/>
      <c r="AE16" s="332"/>
      <c r="AF16" s="318"/>
      <c r="AG16" s="136">
        <v>1</v>
      </c>
      <c r="AH16" s="137"/>
      <c r="AI16" s="137"/>
      <c r="AJ16" s="137">
        <v>5</v>
      </c>
      <c r="AK16" s="137"/>
      <c r="AL16" s="172"/>
      <c r="AM16" s="268">
        <f t="shared" si="1"/>
        <v>5.4</v>
      </c>
      <c r="AN16" s="175">
        <f t="shared" si="4"/>
        <v>0</v>
      </c>
      <c r="AO16" s="423" t="s">
        <v>406</v>
      </c>
      <c r="AP16" s="326"/>
      <c r="AQ16" s="172"/>
      <c r="AR16" s="136">
        <v>1</v>
      </c>
      <c r="AS16" s="137"/>
      <c r="AT16" s="137"/>
      <c r="AU16" s="136">
        <v>4</v>
      </c>
      <c r="AV16" s="137">
        <v>4</v>
      </c>
      <c r="AW16" s="137">
        <v>5</v>
      </c>
      <c r="AX16" s="137">
        <v>1</v>
      </c>
      <c r="AY16" s="137">
        <v>4</v>
      </c>
      <c r="AZ16" s="137"/>
      <c r="BA16" s="137"/>
      <c r="BB16" s="170"/>
      <c r="BC16" s="86">
        <f t="shared" si="2"/>
        <v>16.266666666666666</v>
      </c>
      <c r="BD16" s="104"/>
      <c r="BE16" s="105"/>
      <c r="BF16" s="99">
        <f t="shared" si="5"/>
        <v>16.266666666666666</v>
      </c>
      <c r="BG16" s="100" t="str">
        <f t="shared" si="6"/>
        <v>F</v>
      </c>
      <c r="BH16" s="269">
        <f t="shared" si="7"/>
        <v>2</v>
      </c>
      <c r="BI16" s="136"/>
      <c r="BJ16" s="170"/>
      <c r="BK16" s="307" t="s">
        <v>78</v>
      </c>
      <c r="BL16" s="294"/>
      <c r="BM16" s="294"/>
      <c r="BN16" s="294"/>
      <c r="BO16" s="295"/>
    </row>
    <row r="17" spans="1:68" ht="18.75">
      <c r="A17" s="141">
        <v>12</v>
      </c>
      <c r="B17" s="191" t="s">
        <v>204</v>
      </c>
      <c r="C17" s="167">
        <v>1</v>
      </c>
      <c r="D17" s="168">
        <v>5</v>
      </c>
      <c r="E17" s="341">
        <v>5</v>
      </c>
      <c r="F17" s="341">
        <v>4</v>
      </c>
      <c r="G17" s="170"/>
      <c r="H17" s="136">
        <v>1</v>
      </c>
      <c r="I17" s="137">
        <v>5</v>
      </c>
      <c r="J17" s="137">
        <v>5</v>
      </c>
      <c r="K17" s="347">
        <v>5</v>
      </c>
      <c r="L17" s="172">
        <v>5</v>
      </c>
      <c r="M17" s="136">
        <v>1</v>
      </c>
      <c r="N17" s="137">
        <v>5</v>
      </c>
      <c r="O17" s="137">
        <v>5</v>
      </c>
      <c r="P17" s="137">
        <v>5</v>
      </c>
      <c r="Q17" s="137">
        <v>4</v>
      </c>
      <c r="R17" s="170">
        <v>5</v>
      </c>
      <c r="S17" s="173">
        <f t="shared" si="0"/>
        <v>21</v>
      </c>
      <c r="T17" s="87">
        <f t="shared" si="3"/>
        <v>2</v>
      </c>
      <c r="U17" s="136">
        <v>1</v>
      </c>
      <c r="V17" s="137">
        <v>5</v>
      </c>
      <c r="W17" s="137"/>
      <c r="X17" s="137"/>
      <c r="Y17" s="137"/>
      <c r="Z17" s="170"/>
      <c r="AA17" s="171">
        <v>1</v>
      </c>
      <c r="AB17" s="137"/>
      <c r="AC17" s="327">
        <v>4</v>
      </c>
      <c r="AD17" s="137">
        <v>5</v>
      </c>
      <c r="AE17" s="332"/>
      <c r="AF17" s="318">
        <v>4</v>
      </c>
      <c r="AG17" s="136">
        <v>1</v>
      </c>
      <c r="AH17" s="137">
        <v>5</v>
      </c>
      <c r="AI17" s="137"/>
      <c r="AJ17" s="137">
        <v>5</v>
      </c>
      <c r="AK17" s="137">
        <v>4</v>
      </c>
      <c r="AL17" s="172"/>
      <c r="AM17" s="268">
        <f t="shared" si="1"/>
        <v>28</v>
      </c>
      <c r="AN17" s="175">
        <f t="shared" si="4"/>
        <v>1</v>
      </c>
      <c r="AO17" s="171">
        <v>1</v>
      </c>
      <c r="AP17" s="326"/>
      <c r="AQ17" s="172"/>
      <c r="AR17" s="136">
        <v>1</v>
      </c>
      <c r="AS17" s="137"/>
      <c r="AT17" s="137">
        <v>5</v>
      </c>
      <c r="AU17" s="136">
        <v>5</v>
      </c>
      <c r="AV17" s="137">
        <v>5</v>
      </c>
      <c r="AW17" s="137">
        <v>5</v>
      </c>
      <c r="AX17" s="137">
        <v>5</v>
      </c>
      <c r="AY17" s="137">
        <v>5</v>
      </c>
      <c r="AZ17" s="137"/>
      <c r="BA17" s="137"/>
      <c r="BB17" s="170"/>
      <c r="BC17" s="86">
        <f t="shared" si="2"/>
        <v>40</v>
      </c>
      <c r="BD17" s="104"/>
      <c r="BE17" s="105"/>
      <c r="BF17" s="99">
        <f t="shared" si="5"/>
        <v>40</v>
      </c>
      <c r="BG17" s="100" t="str">
        <f t="shared" si="6"/>
        <v>FX</v>
      </c>
      <c r="BH17" s="269">
        <f t="shared" si="7"/>
        <v>2</v>
      </c>
      <c r="BI17" s="136"/>
      <c r="BJ17" s="170"/>
      <c r="BK17" s="307" t="s">
        <v>61</v>
      </c>
      <c r="BL17" s="294"/>
      <c r="BM17" s="294"/>
      <c r="BN17" s="294"/>
      <c r="BO17" s="295"/>
    </row>
    <row r="18" spans="1:68" ht="18.75">
      <c r="A18" s="141">
        <v>13</v>
      </c>
      <c r="B18" s="191" t="s">
        <v>205</v>
      </c>
      <c r="C18" s="167">
        <v>1</v>
      </c>
      <c r="D18" s="168">
        <v>5</v>
      </c>
      <c r="E18" s="341">
        <v>5</v>
      </c>
      <c r="F18" s="341">
        <v>5</v>
      </c>
      <c r="G18" s="170"/>
      <c r="H18" s="136">
        <v>1</v>
      </c>
      <c r="I18" s="137">
        <v>5</v>
      </c>
      <c r="J18" s="315">
        <v>5</v>
      </c>
      <c r="K18" s="315">
        <v>5</v>
      </c>
      <c r="L18" s="347">
        <v>5</v>
      </c>
      <c r="M18" s="136">
        <v>1</v>
      </c>
      <c r="N18" s="137">
        <v>5</v>
      </c>
      <c r="O18" s="137">
        <v>5</v>
      </c>
      <c r="P18" s="137">
        <v>5</v>
      </c>
      <c r="Q18" s="137">
        <v>4</v>
      </c>
      <c r="R18" s="170">
        <v>5</v>
      </c>
      <c r="S18" s="173">
        <f t="shared" si="0"/>
        <v>21</v>
      </c>
      <c r="T18" s="87">
        <f t="shared" si="3"/>
        <v>2</v>
      </c>
      <c r="U18" s="136">
        <v>1</v>
      </c>
      <c r="V18" s="137">
        <v>5</v>
      </c>
      <c r="W18" s="137"/>
      <c r="X18" s="137"/>
      <c r="Y18" s="137"/>
      <c r="Z18" s="170"/>
      <c r="AA18" s="171"/>
      <c r="AB18" s="137">
        <v>5</v>
      </c>
      <c r="AC18" s="327"/>
      <c r="AD18" s="137"/>
      <c r="AE18" s="332"/>
      <c r="AF18" s="318"/>
      <c r="AG18" s="136">
        <v>1</v>
      </c>
      <c r="AH18" s="137"/>
      <c r="AI18" s="137"/>
      <c r="AJ18" s="137">
        <v>5</v>
      </c>
      <c r="AK18" s="137"/>
      <c r="AL18" s="172"/>
      <c r="AM18" s="268">
        <f t="shared" si="1"/>
        <v>19</v>
      </c>
      <c r="AN18" s="175">
        <f t="shared" si="4"/>
        <v>1</v>
      </c>
      <c r="AO18" s="171">
        <v>1</v>
      </c>
      <c r="AP18" s="326"/>
      <c r="AQ18" s="172"/>
      <c r="AR18" s="136"/>
      <c r="AS18" s="137"/>
      <c r="AT18" s="137">
        <v>5</v>
      </c>
      <c r="AU18" s="136">
        <v>5</v>
      </c>
      <c r="AV18" s="137">
        <v>3</v>
      </c>
      <c r="AW18" s="137">
        <v>5</v>
      </c>
      <c r="AX18" s="137">
        <v>1</v>
      </c>
      <c r="AY18" s="137">
        <v>5</v>
      </c>
      <c r="AZ18" s="137">
        <v>5</v>
      </c>
      <c r="BA18" s="137"/>
      <c r="BB18" s="170"/>
      <c r="BC18" s="86">
        <f t="shared" si="2"/>
        <v>32.666666666666664</v>
      </c>
      <c r="BD18" s="104"/>
      <c r="BE18" s="105"/>
      <c r="BF18" s="99">
        <f t="shared" si="5"/>
        <v>32.666666666666664</v>
      </c>
      <c r="BG18" s="100" t="str">
        <f t="shared" si="6"/>
        <v>FX</v>
      </c>
      <c r="BH18" s="269">
        <f t="shared" si="7"/>
        <v>2</v>
      </c>
      <c r="BI18" s="136"/>
      <c r="BJ18" s="170"/>
      <c r="BK18" s="307" t="s">
        <v>311</v>
      </c>
      <c r="BL18" s="294"/>
      <c r="BM18" s="294"/>
      <c r="BN18" s="294"/>
      <c r="BO18" s="295"/>
    </row>
    <row r="19" spans="1:68" ht="18.75">
      <c r="A19" s="141">
        <v>14</v>
      </c>
      <c r="B19" s="191" t="s">
        <v>206</v>
      </c>
      <c r="C19" s="167">
        <v>1</v>
      </c>
      <c r="D19" s="168"/>
      <c r="E19" s="321"/>
      <c r="F19" s="321">
        <v>4</v>
      </c>
      <c r="G19" s="170"/>
      <c r="H19" s="136">
        <v>1</v>
      </c>
      <c r="I19" s="137"/>
      <c r="J19" s="137"/>
      <c r="K19" s="315">
        <v>4</v>
      </c>
      <c r="L19" s="315"/>
      <c r="M19" s="136">
        <v>1</v>
      </c>
      <c r="N19" s="137">
        <v>4</v>
      </c>
      <c r="O19" s="137"/>
      <c r="P19" s="137"/>
      <c r="Q19" s="137"/>
      <c r="R19" s="170"/>
      <c r="S19" s="173">
        <f t="shared" si="0"/>
        <v>6</v>
      </c>
      <c r="T19" s="87">
        <f t="shared" si="3"/>
        <v>0</v>
      </c>
      <c r="U19" s="136">
        <v>1</v>
      </c>
      <c r="V19" s="137"/>
      <c r="W19" s="137"/>
      <c r="X19" s="137"/>
      <c r="Y19" s="137"/>
      <c r="Z19" s="170"/>
      <c r="AA19" s="171"/>
      <c r="AB19" s="137">
        <v>4</v>
      </c>
      <c r="AC19" s="317"/>
      <c r="AD19" s="137"/>
      <c r="AE19" s="332"/>
      <c r="AF19" s="318"/>
      <c r="AG19" s="136">
        <v>1</v>
      </c>
      <c r="AH19" s="137"/>
      <c r="AI19" s="137"/>
      <c r="AJ19" s="137">
        <v>5</v>
      </c>
      <c r="AK19" s="137">
        <v>4</v>
      </c>
      <c r="AL19" s="172"/>
      <c r="AM19" s="268">
        <f t="shared" si="1"/>
        <v>10.5</v>
      </c>
      <c r="AN19" s="175">
        <f t="shared" si="4"/>
        <v>0</v>
      </c>
      <c r="AO19" s="171">
        <v>1</v>
      </c>
      <c r="AP19" s="318"/>
      <c r="AQ19" s="172"/>
      <c r="AR19" s="136">
        <v>1</v>
      </c>
      <c r="AS19" s="137"/>
      <c r="AT19" s="137">
        <v>4</v>
      </c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11</v>
      </c>
      <c r="BD19" s="104"/>
      <c r="BE19" s="105"/>
      <c r="BF19" s="99">
        <f t="shared" si="5"/>
        <v>11</v>
      </c>
      <c r="BG19" s="100" t="str">
        <f t="shared" si="6"/>
        <v>F</v>
      </c>
      <c r="BH19" s="269">
        <f t="shared" si="7"/>
        <v>2</v>
      </c>
      <c r="BI19" s="136"/>
      <c r="BJ19" s="170"/>
      <c r="BK19" s="310" t="s">
        <v>282</v>
      </c>
      <c r="BL19" s="300"/>
      <c r="BM19" s="300"/>
      <c r="BN19" s="300"/>
      <c r="BO19" s="295"/>
    </row>
    <row r="20" spans="1:68" ht="18.75">
      <c r="A20" s="141">
        <v>15</v>
      </c>
      <c r="B20" s="191" t="s">
        <v>212</v>
      </c>
      <c r="C20" s="165">
        <v>1</v>
      </c>
      <c r="D20" s="166">
        <v>5</v>
      </c>
      <c r="E20" s="324">
        <v>5</v>
      </c>
      <c r="F20" s="324">
        <v>4</v>
      </c>
      <c r="G20" s="193"/>
      <c r="H20" s="165">
        <v>1</v>
      </c>
      <c r="I20" s="166"/>
      <c r="J20" s="166"/>
      <c r="K20" s="166"/>
      <c r="L20" s="195"/>
      <c r="M20" s="165">
        <v>1</v>
      </c>
      <c r="N20" s="166">
        <v>5</v>
      </c>
      <c r="O20" s="166">
        <v>5</v>
      </c>
      <c r="P20" s="166">
        <v>5</v>
      </c>
      <c r="Q20" s="166"/>
      <c r="R20" s="193"/>
      <c r="S20" s="196">
        <f t="shared" si="0"/>
        <v>12.8</v>
      </c>
      <c r="T20" s="150">
        <f t="shared" si="3"/>
        <v>1</v>
      </c>
      <c r="U20" s="165">
        <v>1</v>
      </c>
      <c r="V20" s="166"/>
      <c r="W20" s="166"/>
      <c r="X20" s="166"/>
      <c r="Y20" s="166"/>
      <c r="Z20" s="193"/>
      <c r="AA20" s="194"/>
      <c r="AB20" s="166">
        <v>5</v>
      </c>
      <c r="AC20" s="327"/>
      <c r="AD20" s="166"/>
      <c r="AE20" s="333"/>
      <c r="AF20" s="318"/>
      <c r="AG20" s="165">
        <v>1</v>
      </c>
      <c r="AH20" s="166"/>
      <c r="AI20" s="166"/>
      <c r="AJ20" s="166">
        <v>5</v>
      </c>
      <c r="AK20" s="166"/>
      <c r="AL20" s="195"/>
      <c r="AM20" s="270">
        <f t="shared" si="1"/>
        <v>12.4</v>
      </c>
      <c r="AN20" s="197">
        <f t="shared" si="4"/>
        <v>0</v>
      </c>
      <c r="AO20" s="194">
        <v>1</v>
      </c>
      <c r="AP20" s="326"/>
      <c r="AQ20" s="195"/>
      <c r="AR20" s="165"/>
      <c r="AS20" s="166"/>
      <c r="AT20" s="166">
        <v>5</v>
      </c>
      <c r="AU20" s="165">
        <v>5</v>
      </c>
      <c r="AV20" s="166">
        <v>3</v>
      </c>
      <c r="AW20" s="166">
        <v>5</v>
      </c>
      <c r="AX20" s="166">
        <v>5</v>
      </c>
      <c r="AY20" s="166">
        <v>5</v>
      </c>
      <c r="AZ20" s="166">
        <v>5</v>
      </c>
      <c r="BA20" s="166"/>
      <c r="BB20" s="193"/>
      <c r="BC20" s="149">
        <f t="shared" si="2"/>
        <v>30.933333333333334</v>
      </c>
      <c r="BD20" s="198"/>
      <c r="BE20" s="199"/>
      <c r="BF20" s="162">
        <f t="shared" si="5"/>
        <v>30.933333333333334</v>
      </c>
      <c r="BG20" s="163" t="str">
        <f t="shared" si="6"/>
        <v>FX</v>
      </c>
      <c r="BH20" s="271">
        <f t="shared" si="7"/>
        <v>2</v>
      </c>
      <c r="BI20" s="165"/>
      <c r="BJ20" s="193"/>
      <c r="BK20" s="307" t="s">
        <v>312</v>
      </c>
      <c r="BL20" s="294"/>
      <c r="BM20" s="294"/>
      <c r="BN20" s="294"/>
      <c r="BO20" s="301"/>
    </row>
    <row r="21" spans="1:68" ht="18.75">
      <c r="A21" s="141">
        <v>16</v>
      </c>
      <c r="B21" s="191" t="s">
        <v>207</v>
      </c>
      <c r="C21" s="165">
        <v>1</v>
      </c>
      <c r="D21" s="166">
        <v>5</v>
      </c>
      <c r="E21" s="324">
        <v>5</v>
      </c>
      <c r="F21" s="324">
        <v>4</v>
      </c>
      <c r="G21" s="193"/>
      <c r="H21" s="165">
        <v>1</v>
      </c>
      <c r="I21" s="166">
        <v>5</v>
      </c>
      <c r="J21" s="166">
        <v>5</v>
      </c>
      <c r="K21" s="166">
        <v>4</v>
      </c>
      <c r="L21" s="195">
        <v>4</v>
      </c>
      <c r="M21" s="165">
        <v>1</v>
      </c>
      <c r="N21" s="166">
        <v>4</v>
      </c>
      <c r="O21" s="166"/>
      <c r="P21" s="166">
        <v>5</v>
      </c>
      <c r="Q21" s="166"/>
      <c r="R21" s="193"/>
      <c r="S21" s="270">
        <f t="shared" si="0"/>
        <v>17.600000000000001</v>
      </c>
      <c r="T21" s="150">
        <f t="shared" si="3"/>
        <v>2</v>
      </c>
      <c r="U21" s="165"/>
      <c r="V21" s="166"/>
      <c r="W21" s="166"/>
      <c r="X21" s="166"/>
      <c r="Y21" s="166"/>
      <c r="Z21" s="193"/>
      <c r="AA21" s="194"/>
      <c r="AB21" s="166">
        <v>4</v>
      </c>
      <c r="AC21" s="388">
        <v>4</v>
      </c>
      <c r="AD21" s="166">
        <v>4</v>
      </c>
      <c r="AE21" s="333"/>
      <c r="AF21" s="366">
        <v>4</v>
      </c>
      <c r="AG21" s="165">
        <v>1</v>
      </c>
      <c r="AH21" s="166"/>
      <c r="AI21" s="166"/>
      <c r="AJ21" s="166">
        <v>4</v>
      </c>
      <c r="AK21" s="166">
        <v>4</v>
      </c>
      <c r="AL21" s="195"/>
      <c r="AM21" s="270">
        <f t="shared" si="1"/>
        <v>21.3</v>
      </c>
      <c r="AN21" s="197">
        <f t="shared" si="4"/>
        <v>1</v>
      </c>
      <c r="AO21" s="165">
        <v>1</v>
      </c>
      <c r="AP21" s="366"/>
      <c r="AQ21" s="193"/>
      <c r="AR21" s="194"/>
      <c r="AS21" s="166"/>
      <c r="AT21" s="195">
        <v>4</v>
      </c>
      <c r="AU21" s="165">
        <v>5</v>
      </c>
      <c r="AV21" s="166">
        <v>5</v>
      </c>
      <c r="AW21" s="166">
        <v>5</v>
      </c>
      <c r="AX21" s="166"/>
      <c r="AY21" s="166">
        <v>5</v>
      </c>
      <c r="AZ21" s="166"/>
      <c r="BA21" s="166"/>
      <c r="BB21" s="193"/>
      <c r="BC21" s="149">
        <f t="shared" si="2"/>
        <v>30.866666666666664</v>
      </c>
      <c r="BD21" s="389"/>
      <c r="BE21" s="389"/>
      <c r="BF21" s="162">
        <f t="shared" si="5"/>
        <v>30.866666666666664</v>
      </c>
      <c r="BG21" s="163" t="str">
        <f t="shared" si="6"/>
        <v>FX</v>
      </c>
      <c r="BH21" s="164">
        <f t="shared" si="7"/>
        <v>2</v>
      </c>
      <c r="BI21" s="165"/>
      <c r="BJ21" s="193"/>
      <c r="BK21" s="390" t="s">
        <v>315</v>
      </c>
      <c r="BL21" s="391"/>
      <c r="BM21" s="300"/>
      <c r="BN21" s="300"/>
      <c r="BO21" s="301"/>
    </row>
    <row r="22" spans="1:68">
      <c r="A22" s="141">
        <v>17</v>
      </c>
      <c r="B22" s="392" t="s">
        <v>213</v>
      </c>
      <c r="C22" s="137">
        <v>1</v>
      </c>
      <c r="D22" s="137">
        <v>5</v>
      </c>
      <c r="E22" s="137">
        <v>5</v>
      </c>
      <c r="F22" s="137">
        <v>4</v>
      </c>
      <c r="G22" s="137"/>
      <c r="H22" s="137">
        <v>1</v>
      </c>
      <c r="I22" s="137">
        <v>5</v>
      </c>
      <c r="J22" s="137">
        <v>5</v>
      </c>
      <c r="K22" s="137">
        <v>5</v>
      </c>
      <c r="L22" s="137">
        <v>5</v>
      </c>
      <c r="M22" s="137">
        <v>1</v>
      </c>
      <c r="N22" s="137">
        <v>5</v>
      </c>
      <c r="O22" s="137">
        <v>5</v>
      </c>
      <c r="P22" s="137">
        <v>5</v>
      </c>
      <c r="Q22" s="137">
        <v>5</v>
      </c>
      <c r="R22" s="137">
        <v>5</v>
      </c>
      <c r="S22" s="270">
        <f t="shared" si="0"/>
        <v>21</v>
      </c>
      <c r="T22" s="150">
        <f t="shared" si="3"/>
        <v>2</v>
      </c>
      <c r="U22" s="137">
        <v>1</v>
      </c>
      <c r="V22" s="137">
        <v>5</v>
      </c>
      <c r="W22" s="137"/>
      <c r="X22" s="137"/>
      <c r="Y22" s="137"/>
      <c r="Z22" s="137"/>
      <c r="AA22" s="137">
        <v>1</v>
      </c>
      <c r="AB22" s="137">
        <v>5</v>
      </c>
      <c r="AC22" s="137"/>
      <c r="AD22" s="137"/>
      <c r="AE22" s="137"/>
      <c r="AF22" s="137">
        <v>4</v>
      </c>
      <c r="AG22" s="137"/>
      <c r="AH22" s="137"/>
      <c r="AI22" s="137">
        <v>4</v>
      </c>
      <c r="AJ22" s="137">
        <v>5</v>
      </c>
      <c r="AK22" s="137">
        <v>5</v>
      </c>
      <c r="AL22" s="137">
        <v>5</v>
      </c>
      <c r="AM22" s="137"/>
      <c r="AN22" s="137"/>
      <c r="AO22" s="137">
        <v>1</v>
      </c>
      <c r="AP22" s="137"/>
      <c r="AQ22" s="137"/>
      <c r="AR22" s="137"/>
      <c r="AS22" s="137"/>
      <c r="AT22" s="137">
        <v>5</v>
      </c>
      <c r="AU22" s="137">
        <v>4</v>
      </c>
      <c r="AV22" s="137">
        <v>5</v>
      </c>
      <c r="AW22" s="137">
        <v>5</v>
      </c>
      <c r="AX22" s="137">
        <v>1</v>
      </c>
      <c r="AY22" s="137">
        <v>4</v>
      </c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72" t="s">
        <v>314</v>
      </c>
      <c r="BL22" s="406"/>
      <c r="BM22" s="406"/>
      <c r="BN22" s="406"/>
      <c r="BO22" s="171"/>
    </row>
    <row r="23" spans="1:68">
      <c r="A23" s="141">
        <v>18</v>
      </c>
      <c r="B23" s="392" t="s">
        <v>215</v>
      </c>
      <c r="C23" s="137">
        <v>1</v>
      </c>
      <c r="D23" s="137">
        <v>5</v>
      </c>
      <c r="E23" s="137">
        <v>5</v>
      </c>
      <c r="F23" s="137">
        <v>5</v>
      </c>
      <c r="G23" s="137"/>
      <c r="H23" s="137">
        <v>1</v>
      </c>
      <c r="I23" s="137">
        <v>5</v>
      </c>
      <c r="J23" s="137">
        <v>5</v>
      </c>
      <c r="K23" s="137">
        <v>4</v>
      </c>
      <c r="L23" s="137">
        <v>4</v>
      </c>
      <c r="M23" s="137">
        <v>1</v>
      </c>
      <c r="N23" s="137">
        <v>4</v>
      </c>
      <c r="O23" s="137"/>
      <c r="P23" s="137"/>
      <c r="Q23" s="137"/>
      <c r="R23" s="137"/>
      <c r="S23" s="270">
        <f t="shared" si="0"/>
        <v>16</v>
      </c>
      <c r="T23" s="150">
        <f t="shared" si="3"/>
        <v>2</v>
      </c>
      <c r="U23" s="137">
        <v>1</v>
      </c>
      <c r="V23" s="137"/>
      <c r="W23" s="137"/>
      <c r="X23" s="137"/>
      <c r="Y23" s="137"/>
      <c r="Z23" s="137"/>
      <c r="AA23" s="137"/>
      <c r="AB23" s="137">
        <v>5</v>
      </c>
      <c r="AC23" s="137">
        <v>4</v>
      </c>
      <c r="AD23" s="137"/>
      <c r="AE23" s="137">
        <v>4</v>
      </c>
      <c r="AF23" s="137">
        <v>5</v>
      </c>
      <c r="AG23" s="137">
        <v>1</v>
      </c>
      <c r="AH23" s="137"/>
      <c r="AI23" s="137">
        <v>4</v>
      </c>
      <c r="AJ23" s="137">
        <v>5</v>
      </c>
      <c r="AK23" s="137">
        <v>4</v>
      </c>
      <c r="AL23" s="137"/>
      <c r="AM23" s="137"/>
      <c r="AN23" s="137"/>
      <c r="AO23" s="137">
        <v>1</v>
      </c>
      <c r="AP23" s="137"/>
      <c r="AQ23" s="137"/>
      <c r="AR23" s="137"/>
      <c r="AS23" s="137"/>
      <c r="AT23" s="137">
        <v>4</v>
      </c>
      <c r="AU23" s="137">
        <v>5</v>
      </c>
      <c r="AV23" s="137">
        <v>4</v>
      </c>
      <c r="AW23" s="137">
        <v>5</v>
      </c>
      <c r="AX23" s="137">
        <v>1</v>
      </c>
      <c r="AY23" s="137">
        <v>4</v>
      </c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72" t="s">
        <v>309</v>
      </c>
      <c r="BL23" s="406"/>
      <c r="BM23" s="406"/>
      <c r="BN23" s="406"/>
      <c r="BO23" s="171"/>
    </row>
    <row r="24" spans="1:68" ht="15.75" thickBot="1">
      <c r="A24" s="141">
        <v>19</v>
      </c>
      <c r="B24" s="393" t="s">
        <v>214</v>
      </c>
      <c r="C24" s="178">
        <v>1</v>
      </c>
      <c r="D24" s="178"/>
      <c r="E24" s="178">
        <v>5</v>
      </c>
      <c r="F24" s="178">
        <v>4</v>
      </c>
      <c r="G24" s="178"/>
      <c r="H24" s="178">
        <v>1</v>
      </c>
      <c r="I24" s="178"/>
      <c r="J24" s="178"/>
      <c r="K24" s="178"/>
      <c r="L24" s="178"/>
      <c r="M24" s="178">
        <v>1</v>
      </c>
      <c r="N24" s="178">
        <v>4</v>
      </c>
      <c r="O24" s="178"/>
      <c r="P24" s="178"/>
      <c r="Q24" s="178"/>
      <c r="R24" s="178"/>
      <c r="S24" s="270">
        <f t="shared" si="0"/>
        <v>6.4</v>
      </c>
      <c r="T24" s="150">
        <f t="shared" si="3"/>
        <v>0</v>
      </c>
      <c r="U24" s="178"/>
      <c r="V24" s="178"/>
      <c r="W24" s="178"/>
      <c r="X24" s="178"/>
      <c r="Y24" s="178"/>
      <c r="Z24" s="178"/>
      <c r="AA24" s="178"/>
      <c r="AB24" s="178">
        <v>4</v>
      </c>
      <c r="AC24" s="178"/>
      <c r="AD24" s="178"/>
      <c r="AE24" s="178"/>
      <c r="AF24" s="178"/>
      <c r="AG24" s="178">
        <v>1</v>
      </c>
      <c r="AH24" s="178">
        <v>4</v>
      </c>
      <c r="AI24" s="178"/>
      <c r="AJ24" s="178">
        <v>4</v>
      </c>
      <c r="AK24" s="178">
        <v>4</v>
      </c>
      <c r="AL24" s="178">
        <v>5</v>
      </c>
      <c r="AM24" s="178"/>
      <c r="AN24" s="178"/>
      <c r="AO24" s="178">
        <v>1</v>
      </c>
      <c r="AP24" s="178"/>
      <c r="AQ24" s="178"/>
      <c r="AR24" s="178"/>
      <c r="AS24" s="178"/>
      <c r="AT24" s="178"/>
      <c r="AU24" s="178"/>
      <c r="AV24" s="178">
        <v>4</v>
      </c>
      <c r="AW24" s="178">
        <v>4</v>
      </c>
      <c r="AX24" s="178"/>
      <c r="AY24" s="178">
        <v>4</v>
      </c>
      <c r="AZ24" s="178"/>
      <c r="BA24" s="178"/>
      <c r="BB24" s="178"/>
      <c r="BC24" s="178"/>
      <c r="BD24" s="178"/>
      <c r="BE24" s="178"/>
      <c r="BF24" s="178"/>
      <c r="BG24" s="178"/>
      <c r="BH24" s="178"/>
      <c r="BI24" s="178"/>
      <c r="BJ24" s="178"/>
      <c r="BK24" s="180" t="s">
        <v>303</v>
      </c>
      <c r="BL24" s="407"/>
      <c r="BM24" s="407"/>
      <c r="BN24" s="407"/>
      <c r="BO24" s="177"/>
    </row>
    <row r="26" spans="1:68">
      <c r="B26" s="362" t="s">
        <v>216</v>
      </c>
      <c r="D26" s="363" t="s">
        <v>386</v>
      </c>
    </row>
    <row r="27" spans="1:68">
      <c r="A27">
        <v>1</v>
      </c>
      <c r="B27" t="s">
        <v>90</v>
      </c>
      <c r="D27" t="s">
        <v>385</v>
      </c>
      <c r="BP27" t="s">
        <v>336</v>
      </c>
    </row>
    <row r="28" spans="1:68">
      <c r="A28">
        <v>2</v>
      </c>
      <c r="B28" t="s">
        <v>91</v>
      </c>
      <c r="BP28" t="s">
        <v>435</v>
      </c>
    </row>
    <row r="29" spans="1:68">
      <c r="A29">
        <v>3</v>
      </c>
      <c r="B29" t="s">
        <v>92</v>
      </c>
      <c r="D29" s="362" t="s">
        <v>324</v>
      </c>
      <c r="E29" s="362"/>
      <c r="F29" s="362"/>
      <c r="G29" s="362"/>
      <c r="H29" s="362"/>
      <c r="I29" s="362"/>
      <c r="J29" s="362"/>
      <c r="K29" s="362" t="s">
        <v>328</v>
      </c>
      <c r="L29" s="362"/>
      <c r="M29" s="362"/>
      <c r="N29" s="362"/>
      <c r="O29" s="362"/>
      <c r="P29" s="362" t="s">
        <v>329</v>
      </c>
      <c r="Q29" s="362"/>
      <c r="R29" s="362"/>
      <c r="S29" s="362"/>
      <c r="T29" s="362"/>
      <c r="V29" s="362" t="s">
        <v>323</v>
      </c>
      <c r="W29" s="362"/>
      <c r="X29" s="362"/>
      <c r="Y29" s="362"/>
      <c r="AB29" s="362" t="s">
        <v>317</v>
      </c>
      <c r="AC29" s="362"/>
      <c r="AD29" s="362"/>
      <c r="AE29" t="s">
        <v>343</v>
      </c>
      <c r="AF29" s="191" t="s">
        <v>322</v>
      </c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Z29" s="362" t="s">
        <v>326</v>
      </c>
      <c r="BA29" s="362"/>
      <c r="BB29" s="362"/>
      <c r="BC29" s="362"/>
      <c r="BF29" s="362" t="s">
        <v>348</v>
      </c>
      <c r="BG29" s="362"/>
      <c r="BH29" s="362"/>
      <c r="BI29" s="362"/>
      <c r="BJ29" s="362"/>
      <c r="BK29" s="362"/>
      <c r="BL29" s="362"/>
      <c r="BM29" s="362"/>
      <c r="BN29" s="362"/>
    </row>
    <row r="30" spans="1:68">
      <c r="A30">
        <v>4</v>
      </c>
      <c r="B30" t="s">
        <v>93</v>
      </c>
      <c r="D30" s="420" t="s">
        <v>332</v>
      </c>
      <c r="E30" s="420"/>
      <c r="F30" s="420"/>
      <c r="G30" s="420"/>
      <c r="H30" s="420"/>
      <c r="I30" s="420"/>
      <c r="K30" s="420" t="s">
        <v>336</v>
      </c>
      <c r="L30" s="420"/>
      <c r="M30" s="420"/>
      <c r="N30" s="420"/>
      <c r="P30" s="420" t="s">
        <v>338</v>
      </c>
      <c r="Q30" s="420"/>
      <c r="R30" s="420"/>
      <c r="S30" s="420"/>
      <c r="T30" s="420"/>
      <c r="U30" s="419">
        <v>1</v>
      </c>
      <c r="V30" s="419" t="s">
        <v>340</v>
      </c>
      <c r="W30" s="419"/>
      <c r="X30" s="419"/>
      <c r="Y30" s="419"/>
      <c r="Z30" s="419"/>
      <c r="AA30" s="419">
        <v>1</v>
      </c>
      <c r="AB30" s="419" t="s">
        <v>344</v>
      </c>
      <c r="AC30" s="419"/>
      <c r="AD30" s="419"/>
      <c r="AE30" s="419"/>
      <c r="AH30" t="s">
        <v>346</v>
      </c>
      <c r="AZ30" s="419" t="s">
        <v>339</v>
      </c>
      <c r="BA30" s="419"/>
      <c r="BB30" s="419"/>
      <c r="BC30" s="419"/>
      <c r="BF30" t="s">
        <v>349</v>
      </c>
    </row>
    <row r="31" spans="1:68">
      <c r="A31">
        <v>5</v>
      </c>
      <c r="B31" t="s">
        <v>94</v>
      </c>
      <c r="D31" s="420" t="s">
        <v>333</v>
      </c>
      <c r="E31" s="420"/>
      <c r="F31" s="420"/>
      <c r="G31" s="420"/>
      <c r="H31" s="420"/>
      <c r="I31" s="420"/>
      <c r="K31" s="420" t="s">
        <v>337</v>
      </c>
      <c r="L31" s="420"/>
      <c r="M31" s="420"/>
      <c r="N31" s="420"/>
      <c r="P31" s="420" t="s">
        <v>334</v>
      </c>
      <c r="Q31" s="420"/>
      <c r="R31" s="420"/>
      <c r="S31" s="420"/>
      <c r="T31" s="420"/>
      <c r="U31" s="419">
        <v>1</v>
      </c>
      <c r="V31" s="419" t="s">
        <v>341</v>
      </c>
      <c r="W31" s="419"/>
      <c r="X31" s="419"/>
      <c r="Y31" s="419"/>
      <c r="Z31" s="419"/>
      <c r="AA31" s="419">
        <v>1</v>
      </c>
      <c r="AB31" s="419" t="s">
        <v>345</v>
      </c>
      <c r="AC31" s="419"/>
      <c r="AD31" s="419"/>
      <c r="AE31" s="419"/>
      <c r="AH31" t="s">
        <v>347</v>
      </c>
      <c r="AR31" s="362" t="s">
        <v>362</v>
      </c>
      <c r="AS31" s="362"/>
      <c r="AT31" s="362"/>
      <c r="AZ31" t="s">
        <v>360</v>
      </c>
      <c r="BF31" t="s">
        <v>350</v>
      </c>
    </row>
    <row r="32" spans="1:68">
      <c r="A32">
        <v>6</v>
      </c>
      <c r="B32" t="s">
        <v>85</v>
      </c>
      <c r="D32" s="420" t="s">
        <v>334</v>
      </c>
      <c r="E32" s="420"/>
      <c r="F32" s="420"/>
      <c r="G32" s="420"/>
      <c r="H32" s="420"/>
      <c r="I32" s="420"/>
      <c r="K32" s="420" t="s">
        <v>335</v>
      </c>
      <c r="L32" s="420"/>
      <c r="M32" s="420"/>
      <c r="N32" s="420"/>
      <c r="P32" s="420" t="s">
        <v>333</v>
      </c>
      <c r="Q32" s="420"/>
      <c r="R32" s="420"/>
      <c r="S32" s="420"/>
      <c r="T32" s="420"/>
      <c r="U32" s="419">
        <v>1</v>
      </c>
      <c r="V32" s="419" t="s">
        <v>342</v>
      </c>
      <c r="W32" s="419"/>
      <c r="X32" s="419"/>
      <c r="Y32" s="419"/>
      <c r="AA32">
        <v>2</v>
      </c>
      <c r="AB32" s="418" t="s">
        <v>378</v>
      </c>
      <c r="AC32" s="418"/>
      <c r="AD32" s="418"/>
      <c r="AE32" s="418"/>
      <c r="AH32" t="s">
        <v>319</v>
      </c>
      <c r="AR32" t="s">
        <v>363</v>
      </c>
      <c r="AZ32" t="s">
        <v>361</v>
      </c>
      <c r="BF32" t="s">
        <v>351</v>
      </c>
    </row>
    <row r="33" spans="1:67">
      <c r="A33">
        <v>7</v>
      </c>
      <c r="B33" t="s">
        <v>95</v>
      </c>
      <c r="D33" s="420" t="s">
        <v>335</v>
      </c>
      <c r="E33" s="420"/>
      <c r="F33" s="420"/>
      <c r="G33" s="420"/>
      <c r="H33" s="420"/>
      <c r="I33" s="420"/>
      <c r="K33" t="s">
        <v>384</v>
      </c>
      <c r="U33" s="418">
        <v>2</v>
      </c>
      <c r="V33" s="418" t="s">
        <v>378</v>
      </c>
      <c r="W33" s="418"/>
      <c r="X33" s="418"/>
      <c r="Y33" s="418"/>
      <c r="Z33" s="418"/>
      <c r="AA33">
        <v>2</v>
      </c>
      <c r="AB33" s="418" t="s">
        <v>380</v>
      </c>
      <c r="AC33" s="418"/>
      <c r="AD33" s="418"/>
      <c r="AE33" s="418"/>
      <c r="AH33" t="s">
        <v>320</v>
      </c>
      <c r="AR33" t="s">
        <v>364</v>
      </c>
      <c r="BF33" t="s">
        <v>352</v>
      </c>
      <c r="BO33" s="191"/>
    </row>
    <row r="34" spans="1:67">
      <c r="A34">
        <v>8</v>
      </c>
      <c r="B34" t="s">
        <v>96</v>
      </c>
      <c r="K34" t="s">
        <v>367</v>
      </c>
      <c r="P34" s="362" t="s">
        <v>387</v>
      </c>
      <c r="Q34" s="362"/>
      <c r="R34" s="362"/>
      <c r="S34" s="362"/>
      <c r="T34" s="362"/>
      <c r="U34" s="419">
        <v>2</v>
      </c>
      <c r="V34" s="418" t="s">
        <v>379</v>
      </c>
      <c r="W34" s="418"/>
      <c r="X34" s="418"/>
      <c r="Y34" s="418"/>
      <c r="Z34" s="418"/>
      <c r="AA34">
        <v>3</v>
      </c>
      <c r="AB34" t="s">
        <v>383</v>
      </c>
      <c r="AH34" t="s">
        <v>321</v>
      </c>
      <c r="AZ34" t="s">
        <v>356</v>
      </c>
      <c r="BF34" t="s">
        <v>353</v>
      </c>
    </row>
    <row r="35" spans="1:67">
      <c r="A35">
        <v>9</v>
      </c>
      <c r="B35" t="s">
        <v>97</v>
      </c>
      <c r="U35" s="418">
        <v>2</v>
      </c>
      <c r="V35" s="418" t="s">
        <v>380</v>
      </c>
      <c r="W35" s="418"/>
      <c r="X35" s="418"/>
      <c r="Y35" s="418"/>
      <c r="Z35" s="418"/>
      <c r="AA35">
        <v>3</v>
      </c>
      <c r="AB35" t="s">
        <v>365</v>
      </c>
      <c r="AR35" s="362" t="s">
        <v>362</v>
      </c>
      <c r="AS35" s="362"/>
      <c r="AT35" s="362"/>
      <c r="AZ35" t="s">
        <v>357</v>
      </c>
      <c r="BF35" t="s">
        <v>354</v>
      </c>
    </row>
    <row r="36" spans="1:67">
      <c r="A36" s="361">
        <v>10</v>
      </c>
      <c r="B36" t="s">
        <v>98</v>
      </c>
      <c r="U36">
        <v>3</v>
      </c>
      <c r="V36" t="s">
        <v>356</v>
      </c>
      <c r="AA36" s="420">
        <v>4</v>
      </c>
      <c r="AB36" s="420" t="s">
        <v>334</v>
      </c>
      <c r="AC36" s="420"/>
      <c r="AD36" s="420"/>
      <c r="AE36" s="420"/>
      <c r="AF36" s="420"/>
      <c r="AZ36" t="s">
        <v>358</v>
      </c>
      <c r="BF36" t="s">
        <v>355</v>
      </c>
    </row>
    <row r="37" spans="1:67">
      <c r="D37" s="362" t="s">
        <v>325</v>
      </c>
      <c r="E37" s="362"/>
      <c r="H37" s="362" t="s">
        <v>330</v>
      </c>
      <c r="M37" s="362"/>
      <c r="P37" s="362" t="s">
        <v>331</v>
      </c>
      <c r="Q37" s="362"/>
      <c r="R37" s="362"/>
      <c r="S37" s="362"/>
      <c r="U37">
        <v>3</v>
      </c>
      <c r="V37" s="75" t="s">
        <v>357</v>
      </c>
      <c r="AA37" s="420">
        <v>4</v>
      </c>
      <c r="AB37" s="420" t="s">
        <v>333</v>
      </c>
      <c r="AC37" s="420"/>
      <c r="AD37" s="420"/>
      <c r="AE37" s="420"/>
      <c r="AF37" s="420"/>
      <c r="AJ37" s="362" t="s">
        <v>376</v>
      </c>
      <c r="AK37" s="362"/>
      <c r="AL37" s="362"/>
      <c r="AM37" s="362"/>
      <c r="AN37" s="362"/>
      <c r="AO37" s="362"/>
      <c r="AP37" s="362"/>
      <c r="AQ37" s="362"/>
      <c r="AR37" s="362" t="s">
        <v>368</v>
      </c>
      <c r="AS37" s="362"/>
      <c r="AT37" s="362"/>
      <c r="AU37" s="362"/>
      <c r="AV37" s="362"/>
      <c r="AW37" s="362"/>
    </row>
    <row r="38" spans="1:67">
      <c r="H38" s="420" t="s">
        <v>332</v>
      </c>
      <c r="I38" s="420"/>
      <c r="J38" s="420"/>
      <c r="K38" s="420"/>
      <c r="L38" s="420"/>
      <c r="M38" s="420"/>
      <c r="U38">
        <v>3</v>
      </c>
      <c r="V38" t="s">
        <v>358</v>
      </c>
      <c r="AA38" s="421">
        <v>5</v>
      </c>
      <c r="AB38" s="421" t="s">
        <v>381</v>
      </c>
      <c r="AC38" s="421"/>
      <c r="AD38" s="421"/>
      <c r="AE38" s="421"/>
      <c r="AJ38" t="s">
        <v>374</v>
      </c>
      <c r="AR38" t="s">
        <v>369</v>
      </c>
      <c r="AZ38" s="362" t="s">
        <v>327</v>
      </c>
      <c r="BA38" s="362"/>
      <c r="BB38" s="362"/>
      <c r="BC38" s="362"/>
      <c r="BG38" s="362" t="s">
        <v>388</v>
      </c>
      <c r="BH38" s="362"/>
      <c r="BI38" s="362"/>
      <c r="BN38" s="362"/>
      <c r="BO38" s="362"/>
    </row>
    <row r="39" spans="1:67">
      <c r="O39" s="420">
        <v>4</v>
      </c>
      <c r="P39" s="420" t="s">
        <v>333</v>
      </c>
      <c r="Q39" s="420"/>
      <c r="R39" s="420"/>
      <c r="S39" s="420"/>
      <c r="U39">
        <v>3</v>
      </c>
      <c r="V39" t="s">
        <v>359</v>
      </c>
      <c r="AA39" s="421">
        <v>5</v>
      </c>
      <c r="AB39" s="421" t="s">
        <v>382</v>
      </c>
      <c r="AC39" s="421"/>
      <c r="AD39" s="421"/>
      <c r="AE39" s="421"/>
      <c r="AJ39" t="s">
        <v>375</v>
      </c>
      <c r="AR39" t="s">
        <v>370</v>
      </c>
      <c r="AZ39" t="s">
        <v>360</v>
      </c>
      <c r="BF39">
        <v>1</v>
      </c>
      <c r="BG39" t="s">
        <v>389</v>
      </c>
    </row>
    <row r="40" spans="1:67">
      <c r="D40" s="362" t="s">
        <v>396</v>
      </c>
      <c r="E40" s="362"/>
      <c r="F40" s="362"/>
      <c r="G40" s="362"/>
      <c r="H40" s="362"/>
      <c r="I40" s="362"/>
      <c r="J40" s="362" t="s">
        <v>323</v>
      </c>
      <c r="O40" s="420">
        <v>4</v>
      </c>
      <c r="P40" s="420" t="s">
        <v>338</v>
      </c>
      <c r="Q40" s="420"/>
      <c r="R40" s="420"/>
      <c r="S40" s="420"/>
      <c r="U40">
        <v>3</v>
      </c>
      <c r="V40" t="s">
        <v>365</v>
      </c>
      <c r="AA40" s="422">
        <v>6</v>
      </c>
      <c r="AB40" s="422" t="s">
        <v>318</v>
      </c>
      <c r="AC40" s="422"/>
      <c r="AD40" s="422"/>
      <c r="AE40" s="422"/>
      <c r="AJ40" t="s">
        <v>401</v>
      </c>
      <c r="AR40" t="s">
        <v>371</v>
      </c>
      <c r="AZ40" t="s">
        <v>361</v>
      </c>
      <c r="BF40">
        <v>2</v>
      </c>
      <c r="BG40" t="s">
        <v>390</v>
      </c>
    </row>
    <row r="41" spans="1:67">
      <c r="D41" s="419" t="s">
        <v>339</v>
      </c>
      <c r="E41" s="419"/>
      <c r="F41" s="419"/>
      <c r="G41" s="419"/>
      <c r="J41" t="s">
        <v>397</v>
      </c>
      <c r="O41" s="421">
        <v>5</v>
      </c>
      <c r="P41" s="421" t="s">
        <v>381</v>
      </c>
      <c r="Q41" s="421"/>
      <c r="R41" s="421"/>
      <c r="S41" s="421"/>
      <c r="U41">
        <v>3</v>
      </c>
      <c r="V41" t="s">
        <v>366</v>
      </c>
      <c r="AA41" s="422">
        <v>6</v>
      </c>
      <c r="AB41" s="422" t="s">
        <v>316</v>
      </c>
      <c r="AC41" s="422"/>
      <c r="AD41" s="422"/>
      <c r="AE41" s="422"/>
      <c r="AJ41" t="s">
        <v>100</v>
      </c>
      <c r="AR41" t="s">
        <v>372</v>
      </c>
      <c r="BF41">
        <v>3</v>
      </c>
      <c r="BG41" t="s">
        <v>391</v>
      </c>
    </row>
    <row r="42" spans="1:67">
      <c r="D42" s="419" t="s">
        <v>377</v>
      </c>
      <c r="E42" s="419"/>
      <c r="F42" s="419"/>
      <c r="J42" t="s">
        <v>398</v>
      </c>
      <c r="O42" s="421">
        <v>5</v>
      </c>
      <c r="P42" s="421" t="s">
        <v>382</v>
      </c>
      <c r="Q42" s="421"/>
      <c r="R42" s="421"/>
      <c r="S42" s="421"/>
      <c r="U42">
        <v>3</v>
      </c>
      <c r="V42" t="s">
        <v>395</v>
      </c>
      <c r="AR42" t="s">
        <v>373</v>
      </c>
      <c r="AZ42" s="362" t="s">
        <v>392</v>
      </c>
      <c r="BA42" s="362"/>
      <c r="BB42" s="362"/>
      <c r="BC42" s="362"/>
      <c r="BD42" s="362"/>
      <c r="BE42" s="362"/>
      <c r="BF42" s="362"/>
      <c r="BG42" s="362" t="s">
        <v>393</v>
      </c>
      <c r="BH42" s="362"/>
      <c r="BI42" s="362"/>
    </row>
    <row r="43" spans="1:67">
      <c r="J43" t="s">
        <v>399</v>
      </c>
      <c r="O43" s="422">
        <v>6</v>
      </c>
      <c r="P43" s="422" t="s">
        <v>318</v>
      </c>
      <c r="Q43" s="422"/>
      <c r="R43" s="422"/>
      <c r="S43" s="422"/>
      <c r="U43">
        <v>3</v>
      </c>
      <c r="V43" t="s">
        <v>394</v>
      </c>
    </row>
    <row r="44" spans="1:67">
      <c r="O44" s="422">
        <v>6</v>
      </c>
      <c r="P44" s="422" t="s">
        <v>316</v>
      </c>
      <c r="Q44" s="422"/>
      <c r="R44" s="422"/>
      <c r="S44" s="422"/>
      <c r="U44">
        <v>3</v>
      </c>
      <c r="V44" t="s">
        <v>400</v>
      </c>
    </row>
    <row r="45" spans="1:67">
      <c r="V45" s="362"/>
      <c r="W45" s="362"/>
      <c r="X45" s="362"/>
      <c r="AC45" s="362"/>
      <c r="AD45" s="362"/>
      <c r="AE45" s="362"/>
      <c r="AF45" s="362"/>
      <c r="AG45" s="362"/>
      <c r="AH45" s="362"/>
      <c r="AI45" s="362"/>
      <c r="AJ45" s="362"/>
      <c r="AK45" s="362"/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36167"/>
    <hyperlink ref="B7" r:id="rId5" tooltip="Информация о студенте" display="http://dispace.edu.nstu.ru/personal/index/46180"/>
    <hyperlink ref="B8" r:id="rId6" tooltip="Информация о студенте" display="http://dispace.edu.nstu.ru/personal/index/46179"/>
    <hyperlink ref="B9" r:id="rId7" tooltip="Информация о студенте" display="http://dispace.edu.nstu.ru/personal/index/46298"/>
    <hyperlink ref="B10" r:id="rId8" tooltip="Информация о студенте" display="http://dispace.edu.nstu.ru/personal/index/46174"/>
    <hyperlink ref="B11" r:id="rId9" tooltip="Информация о студенте" display="http://dispace.edu.nstu.ru/personal/index/46292"/>
    <hyperlink ref="B12" r:id="rId10" tooltip="Информация о студенте" display="http://dispace.edu.nstu.ru/personal/index/46181"/>
    <hyperlink ref="B13" r:id="rId11" tooltip="Информация о студенте" display="http://dispace.edu.nstu.ru/personal/index/46201"/>
    <hyperlink ref="B14" r:id="rId12" tooltip="Информация о студенте" display="http://dispace.edu.nstu.ru/personal/index/46182"/>
    <hyperlink ref="B15" r:id="rId13" tooltip="Информация о студенте" display="http://dispace.edu.nstu.ru/personal/index/46190"/>
    <hyperlink ref="B16" r:id="rId14" tooltip="Информация о студенте" display="http://dispace.edu.nstu.ru/personal/index/46183"/>
    <hyperlink ref="B17" r:id="rId15" tooltip="Информация о студенте" display="http://dispace.edu.nstu.ru/personal/index/46188"/>
    <hyperlink ref="B18" r:id="rId16" tooltip="Информация о студенте" display="http://dispace.edu.nstu.ru/personal/index/46170"/>
    <hyperlink ref="B19" r:id="rId17" tooltip="Информация о студенте" display="http://dispace.edu.nstu.ru/personal/index/46290"/>
    <hyperlink ref="B20" r:id="rId18" tooltip="Информация о студенте" display="http://dispace.edu.nstu.ru/personal/index/46186"/>
    <hyperlink ref="B21" r:id="rId19" tooltip="Информация о студенте" display="http://dispace.edu.nstu.ru/personal/index/46308"/>
    <hyperlink ref="B22" r:id="rId20" tooltip="Информация о студенте" display="http://dispace.edu.nstu.ru/personal/index/46305"/>
    <hyperlink ref="B23" r:id="rId21" tooltip="Информация о студенте" display="http://dispace.edu.nstu.ru/personal/index/46310"/>
    <hyperlink ref="B24" r:id="rId22" tooltip="Информация о студенте" display="http://dispace.edu.nstu.ru/personal/index/46217"/>
    <hyperlink ref="AZ33:BO33" r:id="rId23" display="http://dispace.edu.nstu.ru/didesk/course/show/1033/1"/>
    <hyperlink ref="BA33:BN33" r:id="rId24" display="http://dispace.edu.nstu.ru/didesk/course/show/1033/1"/>
    <hyperlink ref="AZ33:BN33" r:id="rId25" display="http://dispace.edu.nstu.ru/didesk/course/show/1033/1"/>
    <hyperlink ref="AY33:BN33" r:id="rId26" display="http://dispace.edu.nstu.ru/didesk/course/show/1033/1"/>
    <hyperlink ref="AF29:AU29" r:id="rId27" display="http://dispace.edu.nstu.ru/didesk/course/show/1033/1"/>
  </hyperlinks>
  <pageMargins left="0.7" right="0.7" top="0.75" bottom="0.75" header="0.3" footer="0.3"/>
  <pageSetup paperSize="9" orientation="portrait" r:id="rId28"/>
</worksheet>
</file>

<file path=xl/worksheets/sheet5.xml><?xml version="1.0" encoding="utf-8"?>
<worksheet xmlns="http://schemas.openxmlformats.org/spreadsheetml/2006/main" xmlns:r="http://schemas.openxmlformats.org/officeDocument/2006/relationships">
  <dimension ref="A1:BO38"/>
  <sheetViews>
    <sheetView zoomScale="85" zoomScaleNormal="85" workbookViewId="0">
      <selection activeCell="AW17" sqref="AW17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5.1406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78"/>
      <c r="C1" s="279"/>
      <c r="D1" s="278"/>
      <c r="E1" s="278"/>
      <c r="F1" s="278"/>
      <c r="G1" s="278"/>
      <c r="H1" s="278"/>
      <c r="I1" s="278"/>
      <c r="J1" s="280"/>
      <c r="K1" s="280"/>
      <c r="L1" s="278"/>
      <c r="M1" s="278"/>
      <c r="N1" s="280" t="s">
        <v>64</v>
      </c>
      <c r="O1" s="280"/>
      <c r="P1" s="280"/>
      <c r="Q1" s="280"/>
      <c r="R1" s="280"/>
      <c r="S1" s="280"/>
      <c r="T1" s="280"/>
      <c r="U1" s="280" t="s">
        <v>65</v>
      </c>
      <c r="V1" s="280"/>
      <c r="W1" s="280"/>
      <c r="X1" s="280"/>
      <c r="Y1" s="280"/>
      <c r="Z1" s="280"/>
      <c r="AA1" s="280"/>
      <c r="AB1" s="278"/>
      <c r="AC1" s="278"/>
      <c r="AD1" s="280" t="s">
        <v>66</v>
      </c>
      <c r="AE1" s="280"/>
      <c r="AF1" s="280"/>
      <c r="AG1" s="280"/>
      <c r="AH1" s="280"/>
      <c r="AI1" s="280"/>
      <c r="AJ1" s="282"/>
      <c r="AK1" s="280"/>
      <c r="AL1" s="283"/>
      <c r="AM1" s="291" t="s">
        <v>195</v>
      </c>
      <c r="AN1" s="292"/>
      <c r="AO1" s="291"/>
      <c r="AP1" s="291"/>
      <c r="AQ1" s="291"/>
      <c r="AR1" s="291"/>
      <c r="AS1" s="292"/>
      <c r="AT1" s="292"/>
      <c r="AU1" s="284" t="s">
        <v>68</v>
      </c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K1" s="285"/>
    </row>
    <row r="2" spans="1:67" ht="18.75">
      <c r="B2" s="279" t="s">
        <v>69</v>
      </c>
      <c r="C2" s="279" t="s">
        <v>186</v>
      </c>
      <c r="D2" s="279"/>
      <c r="E2" s="279"/>
      <c r="F2" s="279"/>
      <c r="G2" s="279"/>
      <c r="H2" s="279"/>
      <c r="I2" s="278"/>
      <c r="J2" s="278"/>
      <c r="K2" s="278"/>
      <c r="L2" s="278"/>
      <c r="M2" s="285"/>
      <c r="N2" s="280"/>
      <c r="O2" s="280"/>
      <c r="P2" s="280"/>
      <c r="Q2" s="280"/>
      <c r="R2" s="280"/>
      <c r="S2" s="280"/>
      <c r="T2" s="278"/>
      <c r="U2" s="289" t="s">
        <v>191</v>
      </c>
      <c r="V2" s="289"/>
      <c r="W2" s="289"/>
      <c r="X2" s="289"/>
      <c r="Y2" s="289"/>
      <c r="Z2" s="289"/>
      <c r="AA2" s="289"/>
      <c r="AB2" s="289"/>
      <c r="AC2" s="280"/>
      <c r="AD2" s="278" t="s">
        <v>71</v>
      </c>
      <c r="AE2" s="278"/>
      <c r="AF2" s="278"/>
      <c r="AG2" s="278"/>
      <c r="AI2" s="278"/>
      <c r="AJ2" s="285"/>
      <c r="AK2" s="278"/>
      <c r="AL2" s="278"/>
      <c r="AM2" s="278" t="s">
        <v>72</v>
      </c>
      <c r="AN2" s="278"/>
      <c r="AO2" s="278"/>
      <c r="AP2" s="278"/>
      <c r="AQ2" s="278"/>
      <c r="AR2" s="278"/>
      <c r="AS2" s="285"/>
      <c r="AT2" s="285"/>
      <c r="AU2" s="191" t="s">
        <v>73</v>
      </c>
      <c r="BB2" s="285"/>
      <c r="BC2" s="285"/>
      <c r="BD2" s="285"/>
      <c r="BE2" s="285"/>
      <c r="BF2" s="285"/>
      <c r="BG2" s="285"/>
      <c r="BH2" s="285"/>
      <c r="BI2" s="285"/>
      <c r="BK2" s="285"/>
    </row>
    <row r="3" spans="1:67" ht="16.5" thickBot="1">
      <c r="B3" s="287"/>
      <c r="C3" s="287"/>
      <c r="D3" t="s">
        <v>301</v>
      </c>
      <c r="E3" s="287"/>
      <c r="F3" s="287"/>
      <c r="G3" s="287"/>
      <c r="H3" s="287"/>
      <c r="I3" s="287"/>
      <c r="J3" s="287"/>
      <c r="K3" s="287"/>
      <c r="L3" s="287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8" t="s">
        <v>101</v>
      </c>
      <c r="Y3" s="288"/>
      <c r="Z3" s="288"/>
      <c r="AA3" s="288"/>
      <c r="AB3" s="288"/>
      <c r="AC3" s="288"/>
      <c r="AD3" s="288"/>
      <c r="AE3" s="288"/>
      <c r="AF3" s="288"/>
      <c r="AG3" s="28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85"/>
      <c r="AT3" s="285"/>
      <c r="AU3" s="284" t="s">
        <v>74</v>
      </c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K3" s="285"/>
    </row>
    <row r="4" spans="1:67" ht="64.5" customHeight="1">
      <c r="A4" s="1">
        <v>0</v>
      </c>
      <c r="B4" s="2"/>
      <c r="C4" s="3" t="s">
        <v>0</v>
      </c>
      <c r="D4" s="4" t="s">
        <v>75</v>
      </c>
      <c r="E4" s="4" t="s">
        <v>76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86</v>
      </c>
      <c r="K4" s="7" t="s">
        <v>6</v>
      </c>
      <c r="L4" s="312" t="s">
        <v>81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39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3" t="s">
        <v>82</v>
      </c>
      <c r="AC4" s="314" t="s">
        <v>22</v>
      </c>
      <c r="AD4" s="7" t="s">
        <v>404</v>
      </c>
      <c r="AE4" s="10" t="s">
        <v>23</v>
      </c>
      <c r="AF4" s="15" t="s">
        <v>24</v>
      </c>
      <c r="AG4" s="3" t="s">
        <v>25</v>
      </c>
      <c r="AH4" s="4" t="s">
        <v>26</v>
      </c>
      <c r="AI4" s="4" t="s">
        <v>27</v>
      </c>
      <c r="AJ4" s="16" t="s">
        <v>28</v>
      </c>
      <c r="AK4" s="8" t="s">
        <v>29</v>
      </c>
      <c r="AL4" s="8" t="s">
        <v>30</v>
      </c>
      <c r="AM4" s="17" t="s">
        <v>31</v>
      </c>
      <c r="AN4" s="441" t="s">
        <v>14</v>
      </c>
      <c r="AO4" s="18" t="s">
        <v>32</v>
      </c>
      <c r="AP4" s="4" t="s">
        <v>33</v>
      </c>
      <c r="AQ4" s="15" t="s">
        <v>34</v>
      </c>
      <c r="AR4" s="3" t="s">
        <v>35</v>
      </c>
      <c r="AS4" s="7" t="s">
        <v>88</v>
      </c>
      <c r="AT4" s="10" t="s">
        <v>36</v>
      </c>
      <c r="AU4" s="19" t="s">
        <v>408</v>
      </c>
      <c r="AV4" s="19" t="s">
        <v>415</v>
      </c>
      <c r="AW4" s="19" t="s">
        <v>423</v>
      </c>
      <c r="AX4" s="3" t="s">
        <v>431</v>
      </c>
      <c r="AY4" s="13" t="s">
        <v>438</v>
      </c>
      <c r="AZ4" s="13" t="s">
        <v>439</v>
      </c>
      <c r="BA4" s="20" t="s">
        <v>37</v>
      </c>
      <c r="BB4" s="360" t="s">
        <v>89</v>
      </c>
      <c r="BC4" s="431" t="s">
        <v>38</v>
      </c>
      <c r="BD4" s="432" t="s">
        <v>39</v>
      </c>
      <c r="BE4" s="433" t="s">
        <v>40</v>
      </c>
      <c r="BF4" s="434" t="s">
        <v>41</v>
      </c>
      <c r="BG4" s="435" t="s">
        <v>42</v>
      </c>
      <c r="BH4" s="426" t="s">
        <v>43</v>
      </c>
      <c r="BI4" s="27" t="s">
        <v>44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45</v>
      </c>
      <c r="C5" s="34" t="s">
        <v>46</v>
      </c>
      <c r="D5" s="35" t="s">
        <v>47</v>
      </c>
      <c r="E5" s="35" t="s">
        <v>47</v>
      </c>
      <c r="F5" s="36"/>
      <c r="G5" s="36"/>
      <c r="H5" s="37" t="s">
        <v>46</v>
      </c>
      <c r="I5" s="38" t="s">
        <v>47</v>
      </c>
      <c r="J5" s="35" t="s">
        <v>48</v>
      </c>
      <c r="K5" s="36"/>
      <c r="L5" s="39"/>
      <c r="M5" s="40" t="s">
        <v>46</v>
      </c>
      <c r="N5" s="41" t="s">
        <v>48</v>
      </c>
      <c r="O5" s="41" t="s">
        <v>48</v>
      </c>
      <c r="P5" s="42" t="s">
        <v>48</v>
      </c>
      <c r="Q5" s="42"/>
      <c r="R5" s="43"/>
      <c r="S5" s="44"/>
      <c r="T5" s="440"/>
      <c r="U5" s="40" t="s">
        <v>46</v>
      </c>
      <c r="V5" s="45" t="s">
        <v>49</v>
      </c>
      <c r="W5" s="41" t="s">
        <v>46</v>
      </c>
      <c r="X5" s="41" t="s">
        <v>48</v>
      </c>
      <c r="Y5" s="41" t="s">
        <v>48</v>
      </c>
      <c r="Z5" s="46" t="s">
        <v>47</v>
      </c>
      <c r="AA5" s="47" t="s">
        <v>46</v>
      </c>
      <c r="AB5" s="48" t="s">
        <v>48</v>
      </c>
      <c r="AC5" s="49"/>
      <c r="AD5" s="50" t="s">
        <v>48</v>
      </c>
      <c r="AE5" s="48" t="s">
        <v>48</v>
      </c>
      <c r="AF5" s="51"/>
      <c r="AG5" s="40" t="s">
        <v>46</v>
      </c>
      <c r="AH5" s="52"/>
      <c r="AI5" s="52"/>
      <c r="AJ5" s="41" t="s">
        <v>48</v>
      </c>
      <c r="AK5" s="53" t="s">
        <v>48</v>
      </c>
      <c r="AL5" s="54" t="s">
        <v>48</v>
      </c>
      <c r="AM5" s="55"/>
      <c r="AN5" s="442"/>
      <c r="AO5" s="56" t="s">
        <v>46</v>
      </c>
      <c r="AP5" s="57" t="s">
        <v>48</v>
      </c>
      <c r="AQ5" s="58" t="s">
        <v>50</v>
      </c>
      <c r="AR5" s="59" t="s">
        <v>46</v>
      </c>
      <c r="AS5" s="57" t="s">
        <v>48</v>
      </c>
      <c r="AT5" s="60" t="s">
        <v>48</v>
      </c>
      <c r="AU5" s="436">
        <v>1</v>
      </c>
      <c r="AV5" s="230">
        <v>2</v>
      </c>
      <c r="AW5" s="229">
        <v>3</v>
      </c>
      <c r="AX5" s="438" t="s">
        <v>46</v>
      </c>
      <c r="AY5" s="229">
        <v>4</v>
      </c>
      <c r="AZ5" s="229">
        <v>5</v>
      </c>
      <c r="BA5" s="229">
        <v>6</v>
      </c>
      <c r="BB5" s="437">
        <v>7</v>
      </c>
      <c r="BC5" s="66"/>
      <c r="BD5" s="443"/>
      <c r="BE5" s="444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191" t="s">
        <v>236</v>
      </c>
      <c r="C6" s="76">
        <v>1</v>
      </c>
      <c r="D6" s="77"/>
      <c r="E6" s="78"/>
      <c r="F6" s="336">
        <v>5</v>
      </c>
      <c r="G6" s="80"/>
      <c r="H6" s="76">
        <v>1</v>
      </c>
      <c r="I6" s="78"/>
      <c r="J6" s="78"/>
      <c r="K6" s="79">
        <v>4</v>
      </c>
      <c r="L6" s="82"/>
      <c r="M6" s="76">
        <v>1</v>
      </c>
      <c r="N6" s="83">
        <v>4</v>
      </c>
      <c r="O6" s="84">
        <v>4</v>
      </c>
      <c r="P6" s="84">
        <v>5</v>
      </c>
      <c r="Q6" s="84"/>
      <c r="R6" s="85"/>
      <c r="S6" s="86">
        <f t="shared" ref="S6:S17" si="0">IF(SUM(C6:R6)/2.5&lt;=21,SUM(C6:R6)/2.5,21)</f>
        <v>10</v>
      </c>
      <c r="T6" s="87">
        <f>IF(S6&lt;7,0,IF(S6&lt;14,1,2))</f>
        <v>1</v>
      </c>
      <c r="U6" s="76">
        <v>1</v>
      </c>
      <c r="V6" s="88"/>
      <c r="W6" s="88"/>
      <c r="X6" s="78">
        <v>4</v>
      </c>
      <c r="Y6" s="78"/>
      <c r="Z6" s="80"/>
      <c r="AA6" s="76"/>
      <c r="AB6" s="89"/>
      <c r="AC6" s="329"/>
      <c r="AD6" s="78"/>
      <c r="AE6" s="90"/>
      <c r="AF6" s="323">
        <v>5</v>
      </c>
      <c r="AG6" s="76"/>
      <c r="AH6" s="81">
        <v>4</v>
      </c>
      <c r="AI6" s="81">
        <v>4</v>
      </c>
      <c r="AJ6" s="78">
        <v>5</v>
      </c>
      <c r="AK6" s="78">
        <v>4</v>
      </c>
      <c r="AL6" s="78"/>
      <c r="AM6" s="86">
        <f t="shared" ref="AM6:AM9" si="1">IF(SUM(U6:AL6,S6)/2&lt;=39,SUM(U6:AL6,S6)/2,39)</f>
        <v>18.5</v>
      </c>
      <c r="AN6" s="87">
        <f>IF(AM6&lt;15,0,IF(AM6&lt;30,1,2))</f>
        <v>1</v>
      </c>
      <c r="AO6" s="76">
        <v>1</v>
      </c>
      <c r="AP6" s="323"/>
      <c r="AQ6" s="91"/>
      <c r="AR6" s="425" t="s">
        <v>47</v>
      </c>
      <c r="AS6" s="93"/>
      <c r="AT6" s="93">
        <v>5</v>
      </c>
      <c r="AU6" s="92">
        <v>4</v>
      </c>
      <c r="AV6" s="91">
        <v>4</v>
      </c>
      <c r="AW6" s="78">
        <v>4</v>
      </c>
      <c r="AX6" s="93"/>
      <c r="AY6" s="90">
        <v>4</v>
      </c>
      <c r="AZ6" s="89"/>
      <c r="BA6" s="94"/>
      <c r="BB6" s="95"/>
      <c r="BC6" s="96">
        <f t="shared" ref="BC6:BC9" si="2">IF(SUM(AM6,AO6:BB6)/1.5&lt;=80,SUM(AM6,AO6:BB6)/1.5,80)</f>
        <v>27</v>
      </c>
      <c r="BD6" s="97"/>
      <c r="BE6" s="98"/>
      <c r="BF6" s="99">
        <f>IF(SUM(BC6,BD6:BE6)&lt;=100,SUM(BC6,BD6:BE6),100)</f>
        <v>27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101">
        <f>IF(BF6&lt;50,2,IF(BF6&lt;74,3,IF(BF6&lt;87,4,5)))</f>
        <v>2</v>
      </c>
      <c r="BI6" s="102"/>
      <c r="BJ6" s="103"/>
      <c r="BK6" s="202" t="s">
        <v>302</v>
      </c>
      <c r="BL6" s="203"/>
      <c r="BM6" s="203"/>
      <c r="BN6" s="203"/>
      <c r="BO6" s="293"/>
    </row>
    <row r="7" spans="1:67" ht="18.75">
      <c r="A7" s="74">
        <v>2</v>
      </c>
      <c r="B7" s="191" t="s">
        <v>237</v>
      </c>
      <c r="C7" s="76">
        <v>1</v>
      </c>
      <c r="D7" s="77"/>
      <c r="E7" s="78"/>
      <c r="F7" s="79"/>
      <c r="G7" s="80"/>
      <c r="H7" s="76">
        <v>1</v>
      </c>
      <c r="I7" s="78"/>
      <c r="J7" s="78"/>
      <c r="K7" s="79">
        <v>4</v>
      </c>
      <c r="L7" s="82">
        <v>4</v>
      </c>
      <c r="M7" s="76">
        <v>1</v>
      </c>
      <c r="N7" s="83">
        <v>4</v>
      </c>
      <c r="O7" s="78"/>
      <c r="P7" s="78">
        <v>4</v>
      </c>
      <c r="Q7" s="79"/>
      <c r="R7" s="85">
        <v>4</v>
      </c>
      <c r="S7" s="86">
        <f t="shared" si="0"/>
        <v>9.1999999999999993</v>
      </c>
      <c r="T7" s="87">
        <f t="shared" ref="T7:T17" si="3">IF(S7&lt;7,0,IF(S7&lt;14,1,2))</f>
        <v>1</v>
      </c>
      <c r="U7" s="76">
        <v>1</v>
      </c>
      <c r="V7" s="88">
        <v>4</v>
      </c>
      <c r="W7" s="88">
        <v>4</v>
      </c>
      <c r="X7" s="78">
        <v>4</v>
      </c>
      <c r="Y7" s="78"/>
      <c r="Z7" s="80">
        <v>4</v>
      </c>
      <c r="AA7" s="76">
        <v>1</v>
      </c>
      <c r="AB7" s="89">
        <v>4</v>
      </c>
      <c r="AC7" s="330">
        <v>4</v>
      </c>
      <c r="AD7" s="78">
        <v>4</v>
      </c>
      <c r="AE7" s="90">
        <v>5</v>
      </c>
      <c r="AF7" s="330"/>
      <c r="AG7" s="76"/>
      <c r="AH7" s="81">
        <v>4</v>
      </c>
      <c r="AI7" s="81">
        <v>4</v>
      </c>
      <c r="AJ7" s="78">
        <v>5</v>
      </c>
      <c r="AK7" s="78">
        <v>4</v>
      </c>
      <c r="AL7" s="78">
        <v>5</v>
      </c>
      <c r="AM7" s="86">
        <f t="shared" si="1"/>
        <v>33.1</v>
      </c>
      <c r="AN7" s="87">
        <f t="shared" ref="AN7:AN9" si="4">IF(AM7&lt;15,0,IF(AM7&lt;30,1,2))</f>
        <v>2</v>
      </c>
      <c r="AO7" s="76">
        <v>1</v>
      </c>
      <c r="AP7" s="330"/>
      <c r="AQ7" s="91"/>
      <c r="AR7" s="92">
        <v>1</v>
      </c>
      <c r="AS7" s="93"/>
      <c r="AT7" s="93">
        <v>5</v>
      </c>
      <c r="AU7" s="92">
        <v>4</v>
      </c>
      <c r="AV7" s="91">
        <v>4</v>
      </c>
      <c r="AW7" s="78">
        <v>4</v>
      </c>
      <c r="AX7" s="93">
        <v>1</v>
      </c>
      <c r="AY7" s="90">
        <v>4</v>
      </c>
      <c r="AZ7" s="89"/>
      <c r="BA7" s="94"/>
      <c r="BB7" s="95"/>
      <c r="BC7" s="96">
        <f t="shared" si="2"/>
        <v>38.06666666666667</v>
      </c>
      <c r="BD7" s="104"/>
      <c r="BE7" s="105"/>
      <c r="BF7" s="99">
        <f t="shared" ref="BF7:BF9" si="5">IF(SUM(BC7,BD7:BE7)&lt;=100,SUM(BC7,BD7:BE7),100)</f>
        <v>38.06666666666667</v>
      </c>
      <c r="BG7" s="100" t="str">
        <f t="shared" ref="BG7:BG9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FX</v>
      </c>
      <c r="BH7" s="101">
        <f>IF(BF7&lt;50,2,IF(BF7&lt;74,3,IF(BF7&lt;87,4,5)))</f>
        <v>2</v>
      </c>
      <c r="BI7" s="106"/>
      <c r="BJ7" s="107"/>
      <c r="BK7" s="204" t="s">
        <v>303</v>
      </c>
      <c r="BL7" s="294"/>
      <c r="BM7" s="294"/>
      <c r="BN7" s="294"/>
      <c r="BO7" s="295"/>
    </row>
    <row r="8" spans="1:67" ht="18.75">
      <c r="A8" s="108">
        <v>3</v>
      </c>
      <c r="B8" s="191" t="s">
        <v>238</v>
      </c>
      <c r="C8" s="109">
        <v>1</v>
      </c>
      <c r="D8" s="110"/>
      <c r="E8" s="111"/>
      <c r="F8" s="336">
        <v>3</v>
      </c>
      <c r="G8" s="113"/>
      <c r="H8" s="109">
        <v>1</v>
      </c>
      <c r="I8" s="111"/>
      <c r="J8" s="111"/>
      <c r="K8" s="112">
        <v>4</v>
      </c>
      <c r="L8" s="115"/>
      <c r="M8" s="109">
        <v>1</v>
      </c>
      <c r="N8" s="116">
        <v>4</v>
      </c>
      <c r="O8" s="116">
        <v>4</v>
      </c>
      <c r="P8" s="116">
        <v>5</v>
      </c>
      <c r="Q8" s="117"/>
      <c r="R8" s="118"/>
      <c r="S8" s="119">
        <f t="shared" si="0"/>
        <v>9.1999999999999993</v>
      </c>
      <c r="T8" s="120">
        <f t="shared" si="3"/>
        <v>1</v>
      </c>
      <c r="U8" s="109">
        <v>1</v>
      </c>
      <c r="V8" s="121"/>
      <c r="W8" s="121"/>
      <c r="X8" s="111"/>
      <c r="Y8" s="111"/>
      <c r="Z8" s="113"/>
      <c r="AA8" s="109"/>
      <c r="AB8" s="89"/>
      <c r="AC8" s="331">
        <v>4</v>
      </c>
      <c r="AD8" s="111">
        <v>4</v>
      </c>
      <c r="AE8" s="90"/>
      <c r="AF8" s="323"/>
      <c r="AG8" s="109">
        <v>1</v>
      </c>
      <c r="AH8" s="114">
        <v>4</v>
      </c>
      <c r="AI8" s="114">
        <v>4</v>
      </c>
      <c r="AJ8" s="111">
        <v>5</v>
      </c>
      <c r="AK8" s="111">
        <v>4</v>
      </c>
      <c r="AL8" s="111">
        <v>4</v>
      </c>
      <c r="AM8" s="119">
        <f t="shared" si="1"/>
        <v>20.100000000000001</v>
      </c>
      <c r="AN8" s="120">
        <f t="shared" si="4"/>
        <v>1</v>
      </c>
      <c r="AO8" s="109">
        <v>1</v>
      </c>
      <c r="AP8" s="323"/>
      <c r="AQ8" s="122"/>
      <c r="AR8" s="123"/>
      <c r="AS8" s="124"/>
      <c r="AT8" s="124">
        <v>4</v>
      </c>
      <c r="AU8" s="123">
        <v>4</v>
      </c>
      <c r="AV8" s="122">
        <v>3</v>
      </c>
      <c r="AW8" s="111">
        <v>3</v>
      </c>
      <c r="AX8" s="124"/>
      <c r="AY8" s="90">
        <v>4</v>
      </c>
      <c r="AZ8" s="89"/>
      <c r="BA8" s="94"/>
      <c r="BB8" s="125"/>
      <c r="BC8" s="126">
        <f t="shared" si="2"/>
        <v>26.066666666666666</v>
      </c>
      <c r="BD8" s="104"/>
      <c r="BE8" s="105"/>
      <c r="BF8" s="127">
        <f t="shared" si="5"/>
        <v>26.066666666666666</v>
      </c>
      <c r="BG8" s="89" t="str">
        <f t="shared" si="6"/>
        <v>FX</v>
      </c>
      <c r="BH8" s="128">
        <f t="shared" ref="BH8:BH9" si="7">IF(BF8&lt;50,2,IF(BF8&lt;74,3,IF(BF8&lt;87,4,5)))</f>
        <v>2</v>
      </c>
      <c r="BI8" s="129"/>
      <c r="BJ8" s="130"/>
      <c r="BK8" s="296" t="s">
        <v>53</v>
      </c>
      <c r="BL8" s="297"/>
      <c r="BM8" s="297"/>
      <c r="BN8" s="297"/>
      <c r="BO8" s="298"/>
    </row>
    <row r="9" spans="1:67" ht="18.75">
      <c r="A9" s="74">
        <v>4</v>
      </c>
      <c r="B9" s="191" t="s">
        <v>239</v>
      </c>
      <c r="C9" s="76">
        <v>1</v>
      </c>
      <c r="D9" s="77">
        <v>5</v>
      </c>
      <c r="E9" s="78">
        <v>5</v>
      </c>
      <c r="F9" s="339">
        <v>5</v>
      </c>
      <c r="G9" s="80"/>
      <c r="H9" s="76">
        <v>1</v>
      </c>
      <c r="I9" s="78">
        <v>5</v>
      </c>
      <c r="J9" s="78">
        <v>5</v>
      </c>
      <c r="K9" s="79">
        <v>4</v>
      </c>
      <c r="L9" s="82">
        <v>5</v>
      </c>
      <c r="M9" s="76">
        <v>1</v>
      </c>
      <c r="N9" s="83">
        <v>4</v>
      </c>
      <c r="O9" s="78"/>
      <c r="P9" s="78"/>
      <c r="Q9" s="79"/>
      <c r="R9" s="85"/>
      <c r="S9" s="86">
        <f t="shared" si="0"/>
        <v>16.399999999999999</v>
      </c>
      <c r="T9" s="87">
        <f t="shared" si="3"/>
        <v>2</v>
      </c>
      <c r="U9" s="76"/>
      <c r="V9" s="88"/>
      <c r="W9" s="88">
        <v>4</v>
      </c>
      <c r="X9" s="78">
        <v>5</v>
      </c>
      <c r="Y9" s="78"/>
      <c r="Z9" s="80"/>
      <c r="AA9" s="76">
        <v>1</v>
      </c>
      <c r="AB9" s="89"/>
      <c r="AC9" s="323">
        <v>4</v>
      </c>
      <c r="AD9" s="78"/>
      <c r="AE9" s="134"/>
      <c r="AF9" s="323">
        <v>5</v>
      </c>
      <c r="AG9" s="76"/>
      <c r="AH9" s="81"/>
      <c r="AI9" s="81"/>
      <c r="AJ9" s="78">
        <v>5</v>
      </c>
      <c r="AK9" s="78">
        <v>4</v>
      </c>
      <c r="AL9" s="78">
        <v>4</v>
      </c>
      <c r="AM9" s="86">
        <f t="shared" si="1"/>
        <v>24.2</v>
      </c>
      <c r="AN9" s="87">
        <f t="shared" si="4"/>
        <v>1</v>
      </c>
      <c r="AO9" s="76">
        <v>1</v>
      </c>
      <c r="AP9" s="323"/>
      <c r="AQ9" s="91">
        <v>5</v>
      </c>
      <c r="AR9" s="92">
        <v>1</v>
      </c>
      <c r="AS9" s="93"/>
      <c r="AT9" s="93"/>
      <c r="AU9" s="92">
        <v>4</v>
      </c>
      <c r="AV9" s="91"/>
      <c r="AW9" s="78">
        <v>4</v>
      </c>
      <c r="AX9" s="93"/>
      <c r="AY9" s="134">
        <v>4</v>
      </c>
      <c r="AZ9" s="89"/>
      <c r="BA9" s="94"/>
      <c r="BB9" s="95"/>
      <c r="BC9" s="96">
        <f t="shared" si="2"/>
        <v>28.8</v>
      </c>
      <c r="BD9" s="104"/>
      <c r="BE9" s="105"/>
      <c r="BF9" s="99">
        <f t="shared" si="5"/>
        <v>28.8</v>
      </c>
      <c r="BG9" s="100" t="str">
        <f t="shared" si="6"/>
        <v>FX</v>
      </c>
      <c r="BH9" s="101">
        <f t="shared" si="7"/>
        <v>2</v>
      </c>
      <c r="BI9" s="106"/>
      <c r="BJ9" s="107"/>
      <c r="BK9" s="204" t="s">
        <v>55</v>
      </c>
      <c r="BL9" s="294"/>
      <c r="BM9" s="294"/>
      <c r="BN9" s="294"/>
      <c r="BO9" s="295"/>
    </row>
    <row r="10" spans="1:67" ht="18.75">
      <c r="A10" s="108">
        <v>5</v>
      </c>
      <c r="B10" s="191" t="s">
        <v>220</v>
      </c>
      <c r="C10" s="109">
        <v>1</v>
      </c>
      <c r="D10" s="336">
        <v>5</v>
      </c>
      <c r="E10" s="111">
        <v>5</v>
      </c>
      <c r="F10" s="413">
        <v>4</v>
      </c>
      <c r="G10" s="113"/>
      <c r="H10" s="109">
        <v>1</v>
      </c>
      <c r="I10" s="111">
        <v>5</v>
      </c>
      <c r="J10" s="111">
        <v>5</v>
      </c>
      <c r="K10" s="112">
        <v>4</v>
      </c>
      <c r="L10" s="115">
        <v>4</v>
      </c>
      <c r="M10" s="109">
        <v>1</v>
      </c>
      <c r="N10" s="116">
        <v>4</v>
      </c>
      <c r="O10" s="116">
        <v>4</v>
      </c>
      <c r="P10" s="116">
        <v>4</v>
      </c>
      <c r="Q10" s="117"/>
      <c r="R10" s="118"/>
      <c r="S10" s="149">
        <f>IF(SUM(C10:R10)/2.5&lt;=21,SUM(C10:R10)/2.5,21)</f>
        <v>18.8</v>
      </c>
      <c r="T10" s="150">
        <f>IF(S10&lt;7,0,IF(S10&lt;14,1,2))</f>
        <v>2</v>
      </c>
      <c r="U10" s="109">
        <v>1</v>
      </c>
      <c r="V10" s="121"/>
      <c r="W10" s="121">
        <v>4</v>
      </c>
      <c r="X10" s="111"/>
      <c r="Y10" s="111">
        <v>4</v>
      </c>
      <c r="Z10" s="113"/>
      <c r="AA10" s="109"/>
      <c r="AB10" s="89">
        <v>4</v>
      </c>
      <c r="AC10" s="318">
        <v>4</v>
      </c>
      <c r="AD10" s="111">
        <v>4</v>
      </c>
      <c r="AE10" s="90">
        <v>5</v>
      </c>
      <c r="AF10" s="327">
        <v>5</v>
      </c>
      <c r="AG10" s="109">
        <v>1</v>
      </c>
      <c r="AH10" s="114">
        <v>4</v>
      </c>
      <c r="AI10" s="114">
        <v>4</v>
      </c>
      <c r="AJ10" s="111">
        <v>5</v>
      </c>
      <c r="AK10" s="111">
        <v>4</v>
      </c>
      <c r="AL10" s="111">
        <v>5</v>
      </c>
      <c r="AM10" s="119">
        <f t="shared" ref="AM10" si="8">IF(SUM(U10:AL10,S10)/2&lt;=39,SUM(U10:AL10,S10)/2,39)</f>
        <v>36.4</v>
      </c>
      <c r="AN10" s="120">
        <f t="shared" ref="AN10" si="9">IF(AM10&lt;15,0,IF(AM10&lt;30,1,2))</f>
        <v>2</v>
      </c>
      <c r="AO10" s="132">
        <v>1</v>
      </c>
      <c r="AP10" s="317"/>
      <c r="AQ10" s="122">
        <v>5</v>
      </c>
      <c r="AR10" s="123"/>
      <c r="AS10" s="124"/>
      <c r="AT10" s="124"/>
      <c r="AU10" s="123">
        <v>5</v>
      </c>
      <c r="AV10" s="122">
        <v>3</v>
      </c>
      <c r="AW10" s="111">
        <v>4</v>
      </c>
      <c r="AX10" s="124"/>
      <c r="AY10" s="90">
        <v>4</v>
      </c>
      <c r="AZ10" s="89"/>
      <c r="BA10" s="94"/>
      <c r="BB10" s="125"/>
      <c r="BC10" s="126">
        <f t="shared" ref="BC10" si="10">IF(SUM(AM10,AO10:BB10)/1.5&lt;=80,SUM(AM10,AO10:BB10)/1.5,80)</f>
        <v>38.93333333333333</v>
      </c>
      <c r="BD10" s="104"/>
      <c r="BE10" s="105"/>
      <c r="BF10" s="127">
        <f t="shared" ref="BF10" si="11">IF(SUM(BC10,BD10:BE10)&lt;=100,SUM(BC10,BD10:BE10),100)</f>
        <v>38.93333333333333</v>
      </c>
      <c r="BG10" s="89" t="str">
        <f t="shared" ref="BG10" si="12">IF(BF10&lt;25,"F",IF(BF10&lt;50,"FX",IF(BF10&lt;60,"E",IF(BF10&lt;64,"D-",IF(BF10&lt;67,"D",IF(BF10&lt;70,"D+",IF(BF10&lt;74,"C-",IF(BF10&lt;77,"C",IF(BF10&lt;80,"C+",IF(BF10&lt;84,"B-",IF(BF10&lt;87,"B",IF(BF10&lt;90,"B+",IF(BF10&lt;94,"A-",IF(BF10&lt;97,"A","A+"))))))))))))))</f>
        <v>FX</v>
      </c>
      <c r="BH10" s="128">
        <f t="shared" ref="BH10" si="13">IF(BF10&lt;50,2,IF(BF10&lt;74,3,IF(BF10&lt;87,4,5)))</f>
        <v>2</v>
      </c>
      <c r="BI10" s="129"/>
      <c r="BJ10" s="133"/>
      <c r="BK10" s="296" t="s">
        <v>57</v>
      </c>
      <c r="BL10" s="297"/>
      <c r="BM10" s="297"/>
      <c r="BN10" s="297"/>
      <c r="BO10" s="298"/>
    </row>
    <row r="11" spans="1:67" ht="18.75">
      <c r="A11" s="137">
        <v>6</v>
      </c>
      <c r="B11" s="392" t="s">
        <v>240</v>
      </c>
      <c r="C11" s="395">
        <v>1</v>
      </c>
      <c r="D11" s="137"/>
      <c r="E11" s="137"/>
      <c r="F11" s="137"/>
      <c r="G11" s="137"/>
      <c r="H11" s="137">
        <v>1</v>
      </c>
      <c r="I11" s="137"/>
      <c r="J11" s="137"/>
      <c r="K11" s="137">
        <v>4</v>
      </c>
      <c r="L11" s="137"/>
      <c r="M11" s="137">
        <v>1</v>
      </c>
      <c r="N11" s="137">
        <v>4</v>
      </c>
      <c r="O11" s="137">
        <v>4</v>
      </c>
      <c r="P11" s="137">
        <v>5</v>
      </c>
      <c r="Q11" s="137">
        <v>4</v>
      </c>
      <c r="R11" s="137"/>
      <c r="S11" s="149">
        <f t="shared" si="0"/>
        <v>9.6</v>
      </c>
      <c r="T11" s="150">
        <f t="shared" si="3"/>
        <v>1</v>
      </c>
      <c r="U11" s="137">
        <v>1</v>
      </c>
      <c r="V11" s="137"/>
      <c r="W11" s="137"/>
      <c r="X11" s="137"/>
      <c r="Y11" s="137"/>
      <c r="Z11" s="137"/>
      <c r="AA11" s="137"/>
      <c r="AB11" s="137"/>
      <c r="AC11" s="137"/>
      <c r="AD11" s="137">
        <v>4</v>
      </c>
      <c r="AE11" s="137"/>
      <c r="AF11" s="137"/>
      <c r="AG11" s="137">
        <v>1</v>
      </c>
      <c r="AH11" s="137"/>
      <c r="AI11" s="137">
        <v>4</v>
      </c>
      <c r="AJ11" s="137">
        <v>5</v>
      </c>
      <c r="AK11" s="137">
        <v>4</v>
      </c>
      <c r="AL11" s="137"/>
      <c r="AM11" s="137"/>
      <c r="AN11" s="137"/>
      <c r="AO11" s="424" t="s">
        <v>406</v>
      </c>
      <c r="AP11" s="137"/>
      <c r="AQ11" s="137"/>
      <c r="AR11" s="425" t="s">
        <v>47</v>
      </c>
      <c r="AS11" s="137"/>
      <c r="AT11" s="137">
        <v>4</v>
      </c>
      <c r="AU11" s="137">
        <v>4</v>
      </c>
      <c r="AV11" s="137">
        <v>4</v>
      </c>
      <c r="AW11" s="137">
        <v>4</v>
      </c>
      <c r="AX11" s="137"/>
      <c r="AY11" s="137">
        <v>4</v>
      </c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72">
        <v>228</v>
      </c>
      <c r="BL11" s="406"/>
      <c r="BM11" s="406"/>
      <c r="BN11" s="406"/>
      <c r="BO11" s="171"/>
    </row>
    <row r="12" spans="1:67">
      <c r="A12" s="137">
        <v>7</v>
      </c>
      <c r="B12" s="392" t="s">
        <v>241</v>
      </c>
      <c r="C12" s="395">
        <v>1</v>
      </c>
      <c r="D12" s="137"/>
      <c r="E12" s="137"/>
      <c r="F12" s="137"/>
      <c r="G12" s="137"/>
      <c r="H12" s="137">
        <v>1</v>
      </c>
      <c r="I12" s="137"/>
      <c r="J12" s="137"/>
      <c r="K12" s="137"/>
      <c r="L12" s="137"/>
      <c r="M12" s="137"/>
      <c r="N12" s="137">
        <v>4</v>
      </c>
      <c r="O12" s="137">
        <v>4</v>
      </c>
      <c r="P12" s="137">
        <v>4</v>
      </c>
      <c r="Q12" s="137">
        <v>4</v>
      </c>
      <c r="R12" s="137"/>
      <c r="S12" s="149">
        <f t="shared" si="0"/>
        <v>7.2</v>
      </c>
      <c r="T12" s="150">
        <f t="shared" si="3"/>
        <v>1</v>
      </c>
      <c r="U12" s="137">
        <v>1</v>
      </c>
      <c r="V12" s="137">
        <v>4</v>
      </c>
      <c r="W12" s="137"/>
      <c r="X12" s="137">
        <v>4</v>
      </c>
      <c r="Y12" s="137"/>
      <c r="Z12" s="137">
        <v>4</v>
      </c>
      <c r="AA12" s="137"/>
      <c r="AB12" s="137"/>
      <c r="AC12" s="137"/>
      <c r="AD12" s="137"/>
      <c r="AE12" s="137"/>
      <c r="AF12" s="137"/>
      <c r="AG12" s="137"/>
      <c r="AH12" s="137"/>
      <c r="AI12" s="137">
        <v>4</v>
      </c>
      <c r="AJ12" s="137">
        <v>5</v>
      </c>
      <c r="AK12" s="137">
        <v>4</v>
      </c>
      <c r="AL12" s="137"/>
      <c r="AM12" s="137"/>
      <c r="AN12" s="137"/>
      <c r="AO12" s="137"/>
      <c r="AP12" s="137"/>
      <c r="AQ12" s="137"/>
      <c r="AR12" s="137"/>
      <c r="AS12" s="137"/>
      <c r="AT12" s="137">
        <v>4</v>
      </c>
      <c r="AU12" s="137">
        <v>4</v>
      </c>
      <c r="AV12" s="137">
        <v>3</v>
      </c>
      <c r="AW12" s="137">
        <v>3</v>
      </c>
      <c r="AX12" s="137">
        <v>1</v>
      </c>
      <c r="AY12" s="137">
        <v>4</v>
      </c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72" t="s">
        <v>58</v>
      </c>
      <c r="BL12" s="406"/>
      <c r="BM12" s="406"/>
      <c r="BN12" s="406"/>
      <c r="BO12" s="171"/>
    </row>
    <row r="13" spans="1:67">
      <c r="A13" s="137">
        <v>8</v>
      </c>
      <c r="B13" s="392" t="s">
        <v>242</v>
      </c>
      <c r="C13" s="395">
        <v>1</v>
      </c>
      <c r="D13" s="137">
        <v>5</v>
      </c>
      <c r="E13" s="137">
        <v>5</v>
      </c>
      <c r="F13" s="137">
        <v>4</v>
      </c>
      <c r="G13" s="137"/>
      <c r="H13" s="137">
        <v>1</v>
      </c>
      <c r="I13" s="137">
        <v>5</v>
      </c>
      <c r="J13" s="137">
        <v>5</v>
      </c>
      <c r="K13" s="137">
        <v>4</v>
      </c>
      <c r="L13" s="137">
        <v>4</v>
      </c>
      <c r="M13" s="137">
        <v>1</v>
      </c>
      <c r="N13" s="137">
        <v>4</v>
      </c>
      <c r="O13" s="137">
        <v>4</v>
      </c>
      <c r="P13" s="137">
        <v>4</v>
      </c>
      <c r="Q13" s="137"/>
      <c r="R13" s="137"/>
      <c r="S13" s="149">
        <f t="shared" si="0"/>
        <v>18.8</v>
      </c>
      <c r="T13" s="150">
        <f t="shared" si="3"/>
        <v>2</v>
      </c>
      <c r="U13" s="137">
        <v>1</v>
      </c>
      <c r="V13" s="137">
        <v>4</v>
      </c>
      <c r="W13" s="137"/>
      <c r="X13" s="137"/>
      <c r="Y13" s="137">
        <v>4</v>
      </c>
      <c r="Z13" s="137"/>
      <c r="AA13" s="137"/>
      <c r="AB13" s="137">
        <v>4</v>
      </c>
      <c r="AC13" s="137">
        <v>4</v>
      </c>
      <c r="AD13" s="137">
        <v>4</v>
      </c>
      <c r="AE13" s="137">
        <v>5</v>
      </c>
      <c r="AF13" s="137">
        <v>5</v>
      </c>
      <c r="AG13" s="137">
        <v>1</v>
      </c>
      <c r="AH13" s="137">
        <v>4</v>
      </c>
      <c r="AI13" s="137">
        <v>4</v>
      </c>
      <c r="AJ13" s="137">
        <v>5</v>
      </c>
      <c r="AK13" s="137">
        <v>4</v>
      </c>
      <c r="AL13" s="137"/>
      <c r="AM13" s="137"/>
      <c r="AN13" s="137"/>
      <c r="AO13" s="137">
        <v>1</v>
      </c>
      <c r="AP13" s="137"/>
      <c r="AQ13" s="137">
        <v>5</v>
      </c>
      <c r="AR13" s="137"/>
      <c r="AS13" s="137"/>
      <c r="AT13" s="137">
        <v>4</v>
      </c>
      <c r="AU13" s="137">
        <v>4</v>
      </c>
      <c r="AV13" s="137">
        <v>3</v>
      </c>
      <c r="AW13" s="137">
        <v>4</v>
      </c>
      <c r="AX13" s="137"/>
      <c r="AY13" s="137">
        <v>4</v>
      </c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72" t="s">
        <v>56</v>
      </c>
      <c r="BL13" s="406"/>
      <c r="BM13" s="406"/>
      <c r="BN13" s="406"/>
      <c r="BO13" s="171"/>
    </row>
    <row r="14" spans="1:67">
      <c r="A14" s="137">
        <v>9</v>
      </c>
      <c r="B14" s="392" t="s">
        <v>243</v>
      </c>
      <c r="C14" s="395">
        <v>1</v>
      </c>
      <c r="D14" s="137">
        <v>5</v>
      </c>
      <c r="E14" s="137"/>
      <c r="F14" s="137"/>
      <c r="G14" s="137"/>
      <c r="H14" s="137"/>
      <c r="I14" s="137"/>
      <c r="J14" s="137"/>
      <c r="K14" s="137">
        <v>4</v>
      </c>
      <c r="L14" s="137"/>
      <c r="M14" s="137">
        <v>1</v>
      </c>
      <c r="N14" s="137">
        <v>4</v>
      </c>
      <c r="O14" s="137">
        <v>4</v>
      </c>
      <c r="P14" s="137"/>
      <c r="Q14" s="137"/>
      <c r="R14" s="137"/>
      <c r="S14" s="149">
        <f t="shared" si="0"/>
        <v>7.6</v>
      </c>
      <c r="T14" s="150">
        <f t="shared" si="3"/>
        <v>1</v>
      </c>
      <c r="U14" s="137">
        <v>1</v>
      </c>
      <c r="V14" s="137"/>
      <c r="W14" s="137"/>
      <c r="X14" s="137"/>
      <c r="Y14" s="137"/>
      <c r="Z14" s="137"/>
      <c r="AA14" s="137"/>
      <c r="AB14" s="137"/>
      <c r="AC14" s="137"/>
      <c r="AD14" s="137">
        <v>4</v>
      </c>
      <c r="AE14" s="137"/>
      <c r="AF14" s="137"/>
      <c r="AG14" s="137">
        <v>1</v>
      </c>
      <c r="AH14" s="137">
        <v>4</v>
      </c>
      <c r="AI14" s="137"/>
      <c r="AJ14" s="137">
        <v>5</v>
      </c>
      <c r="AK14" s="137"/>
      <c r="AL14" s="137"/>
      <c r="AM14" s="137"/>
      <c r="AN14" s="137"/>
      <c r="AO14" s="137"/>
      <c r="AP14" s="137"/>
      <c r="AQ14" s="137"/>
      <c r="AR14" s="137">
        <v>1</v>
      </c>
      <c r="AS14" s="137"/>
      <c r="AT14" s="137">
        <v>4</v>
      </c>
      <c r="AU14" s="137"/>
      <c r="AV14" s="137">
        <v>4</v>
      </c>
      <c r="AW14" s="137"/>
      <c r="AX14" s="137"/>
      <c r="AY14" s="137">
        <v>4</v>
      </c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72" t="s">
        <v>305</v>
      </c>
      <c r="BL14" s="406"/>
      <c r="BM14" s="406"/>
      <c r="BN14" s="406"/>
      <c r="BO14" s="171"/>
    </row>
    <row r="15" spans="1:67">
      <c r="A15" s="141">
        <v>10</v>
      </c>
      <c r="B15" s="392" t="s">
        <v>244</v>
      </c>
      <c r="C15" s="395">
        <v>1</v>
      </c>
      <c r="D15" s="137">
        <v>5</v>
      </c>
      <c r="E15" s="137"/>
      <c r="F15" s="137">
        <v>4</v>
      </c>
      <c r="G15" s="137">
        <v>4</v>
      </c>
      <c r="H15" s="137">
        <v>1</v>
      </c>
      <c r="I15" s="137"/>
      <c r="J15" s="137"/>
      <c r="K15" s="137">
        <v>4</v>
      </c>
      <c r="L15" s="137">
        <v>4</v>
      </c>
      <c r="M15" s="137">
        <v>1</v>
      </c>
      <c r="N15" s="137">
        <v>4</v>
      </c>
      <c r="O15" s="137">
        <v>4</v>
      </c>
      <c r="P15" s="137">
        <v>4</v>
      </c>
      <c r="Q15" s="137">
        <v>4</v>
      </c>
      <c r="R15" s="137">
        <v>4</v>
      </c>
      <c r="S15" s="149">
        <f t="shared" si="0"/>
        <v>17.600000000000001</v>
      </c>
      <c r="T15" s="150">
        <f t="shared" si="3"/>
        <v>2</v>
      </c>
      <c r="U15" s="137">
        <v>1</v>
      </c>
      <c r="V15" s="137">
        <v>4</v>
      </c>
      <c r="W15" s="137">
        <v>4</v>
      </c>
      <c r="X15" s="137">
        <v>4</v>
      </c>
      <c r="Y15" s="137">
        <v>4</v>
      </c>
      <c r="Z15" s="137">
        <v>4</v>
      </c>
      <c r="AA15" s="137"/>
      <c r="AB15" s="137">
        <v>4</v>
      </c>
      <c r="AC15" s="137">
        <v>4</v>
      </c>
      <c r="AD15" s="137">
        <v>4</v>
      </c>
      <c r="AE15" s="137">
        <v>4</v>
      </c>
      <c r="AF15" s="137"/>
      <c r="AG15" s="137">
        <v>1</v>
      </c>
      <c r="AH15" s="137">
        <v>4</v>
      </c>
      <c r="AI15" s="137">
        <v>4</v>
      </c>
      <c r="AJ15" s="137">
        <v>5</v>
      </c>
      <c r="AK15" s="137">
        <v>4</v>
      </c>
      <c r="AL15" s="137">
        <v>4</v>
      </c>
      <c r="AM15" s="137"/>
      <c r="AN15" s="137"/>
      <c r="AO15" s="137">
        <v>1</v>
      </c>
      <c r="AP15" s="137"/>
      <c r="AQ15" s="137"/>
      <c r="AR15" s="137"/>
      <c r="AS15" s="137"/>
      <c r="AT15" s="137">
        <v>4</v>
      </c>
      <c r="AU15" s="137">
        <v>4</v>
      </c>
      <c r="AV15" s="137">
        <v>3</v>
      </c>
      <c r="AW15" s="137">
        <v>4</v>
      </c>
      <c r="AX15" s="137"/>
      <c r="AY15" s="137">
        <v>4</v>
      </c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72" t="s">
        <v>57</v>
      </c>
      <c r="BL15" s="406"/>
      <c r="BM15" s="406"/>
      <c r="BN15" s="406"/>
      <c r="BO15" s="171"/>
    </row>
    <row r="16" spans="1:67">
      <c r="A16" s="141">
        <v>11</v>
      </c>
      <c r="B16" s="392" t="s">
        <v>245</v>
      </c>
      <c r="C16" s="395">
        <v>1</v>
      </c>
      <c r="D16" s="137">
        <v>5</v>
      </c>
      <c r="E16" s="137">
        <v>5</v>
      </c>
      <c r="F16" s="137">
        <v>5</v>
      </c>
      <c r="G16" s="137">
        <v>4</v>
      </c>
      <c r="H16" s="137">
        <v>1</v>
      </c>
      <c r="I16" s="137">
        <v>5</v>
      </c>
      <c r="J16" s="137">
        <v>5</v>
      </c>
      <c r="K16" s="137">
        <v>4</v>
      </c>
      <c r="L16" s="137">
        <v>5</v>
      </c>
      <c r="M16" s="137"/>
      <c r="N16" s="137">
        <v>4</v>
      </c>
      <c r="O16" s="137">
        <v>5</v>
      </c>
      <c r="P16" s="137">
        <v>5</v>
      </c>
      <c r="Q16" s="137"/>
      <c r="R16" s="137"/>
      <c r="S16" s="149">
        <f t="shared" si="0"/>
        <v>21</v>
      </c>
      <c r="T16" s="150">
        <f t="shared" si="3"/>
        <v>2</v>
      </c>
      <c r="U16" s="137"/>
      <c r="V16" s="137"/>
      <c r="W16" s="137">
        <v>4</v>
      </c>
      <c r="X16" s="137">
        <v>4</v>
      </c>
      <c r="Y16" s="137"/>
      <c r="Z16" s="137"/>
      <c r="AA16" s="137">
        <v>1</v>
      </c>
      <c r="AB16" s="137">
        <v>5</v>
      </c>
      <c r="AC16" s="137">
        <v>4</v>
      </c>
      <c r="AD16" s="137">
        <v>4</v>
      </c>
      <c r="AE16" s="137">
        <v>5</v>
      </c>
      <c r="AF16" s="137">
        <v>4</v>
      </c>
      <c r="AG16" s="137"/>
      <c r="AH16" s="137"/>
      <c r="AI16" s="137"/>
      <c r="AJ16" s="137"/>
      <c r="AK16" s="137">
        <v>4</v>
      </c>
      <c r="AL16" s="137">
        <v>4</v>
      </c>
      <c r="AM16" s="137"/>
      <c r="AN16" s="137"/>
      <c r="AO16" s="137">
        <v>1</v>
      </c>
      <c r="AP16" s="137"/>
      <c r="AQ16" s="137">
        <v>5</v>
      </c>
      <c r="AR16" s="137">
        <v>1</v>
      </c>
      <c r="AS16" s="137"/>
      <c r="AT16" s="137"/>
      <c r="AU16" s="137">
        <v>4</v>
      </c>
      <c r="AV16" s="137">
        <v>4</v>
      </c>
      <c r="AW16" s="137">
        <v>4</v>
      </c>
      <c r="AX16" s="137">
        <v>1</v>
      </c>
      <c r="AY16" s="137">
        <v>5</v>
      </c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72"/>
      <c r="BL16" s="406"/>
      <c r="BM16" s="406"/>
      <c r="BN16" s="406"/>
      <c r="BO16" s="171"/>
    </row>
    <row r="17" spans="1:67" ht="15.75" thickBot="1">
      <c r="A17" s="141">
        <v>12</v>
      </c>
      <c r="B17" s="393" t="s">
        <v>246</v>
      </c>
      <c r="C17" s="397">
        <v>1</v>
      </c>
      <c r="D17" s="178">
        <v>5</v>
      </c>
      <c r="E17" s="178">
        <v>5</v>
      </c>
      <c r="F17" s="178">
        <v>5</v>
      </c>
      <c r="G17" s="178"/>
      <c r="H17" s="178">
        <v>1</v>
      </c>
      <c r="I17" s="178">
        <v>5</v>
      </c>
      <c r="J17" s="178">
        <v>5</v>
      </c>
      <c r="K17" s="178">
        <v>5</v>
      </c>
      <c r="L17" s="178">
        <v>4</v>
      </c>
      <c r="M17" s="178">
        <v>1</v>
      </c>
      <c r="N17" s="178">
        <v>4</v>
      </c>
      <c r="O17" s="178">
        <v>4</v>
      </c>
      <c r="P17" s="178">
        <v>4</v>
      </c>
      <c r="Q17" s="178">
        <v>5</v>
      </c>
      <c r="R17" s="178">
        <v>4</v>
      </c>
      <c r="S17" s="149">
        <f t="shared" si="0"/>
        <v>21</v>
      </c>
      <c r="T17" s="150">
        <f t="shared" si="3"/>
        <v>2</v>
      </c>
      <c r="U17" s="178">
        <v>1</v>
      </c>
      <c r="V17" s="178">
        <v>4</v>
      </c>
      <c r="W17" s="178">
        <v>4</v>
      </c>
      <c r="X17" s="178">
        <v>4</v>
      </c>
      <c r="Y17" s="178">
        <v>5</v>
      </c>
      <c r="Z17" s="178">
        <v>4</v>
      </c>
      <c r="AA17" s="178">
        <v>1</v>
      </c>
      <c r="AB17" s="178"/>
      <c r="AC17" s="178">
        <v>4</v>
      </c>
      <c r="AD17" s="178">
        <v>5</v>
      </c>
      <c r="AE17" s="178">
        <v>4</v>
      </c>
      <c r="AF17" s="178">
        <v>5</v>
      </c>
      <c r="AG17" s="178">
        <v>1</v>
      </c>
      <c r="AH17" s="178">
        <v>4</v>
      </c>
      <c r="AI17" s="178">
        <v>4</v>
      </c>
      <c r="AJ17" s="178">
        <v>5</v>
      </c>
      <c r="AK17" s="178">
        <v>4</v>
      </c>
      <c r="AL17" s="178">
        <v>5</v>
      </c>
      <c r="AM17" s="178"/>
      <c r="AN17" s="178"/>
      <c r="AO17" s="178">
        <v>1</v>
      </c>
      <c r="AP17" s="178"/>
      <c r="AQ17" s="178">
        <v>5</v>
      </c>
      <c r="AR17" s="178">
        <v>1</v>
      </c>
      <c r="AS17" s="178"/>
      <c r="AT17" s="178">
        <v>5</v>
      </c>
      <c r="AU17" s="178">
        <v>4</v>
      </c>
      <c r="AV17" s="178">
        <v>4</v>
      </c>
      <c r="AW17" s="178">
        <v>4</v>
      </c>
      <c r="AX17" s="178">
        <v>1</v>
      </c>
      <c r="AY17" s="178">
        <v>4</v>
      </c>
      <c r="AZ17" s="178"/>
      <c r="BA17" s="178"/>
      <c r="BB17" s="178"/>
      <c r="BC17" s="178"/>
      <c r="BD17" s="178"/>
      <c r="BE17" s="178"/>
      <c r="BF17" s="178"/>
      <c r="BG17" s="178"/>
      <c r="BH17" s="178"/>
      <c r="BI17" s="178"/>
      <c r="BJ17" s="178"/>
      <c r="BK17" s="180" t="s">
        <v>440</v>
      </c>
      <c r="BL17" s="407"/>
      <c r="BM17" s="407"/>
      <c r="BN17" s="407"/>
      <c r="BO17" s="177"/>
    </row>
    <row r="19" spans="1:67">
      <c r="B19" s="362" t="s">
        <v>216</v>
      </c>
      <c r="D19" s="363" t="s">
        <v>386</v>
      </c>
    </row>
    <row r="20" spans="1:67">
      <c r="A20">
        <v>1</v>
      </c>
      <c r="B20" t="s">
        <v>90</v>
      </c>
      <c r="D20" t="s">
        <v>385</v>
      </c>
    </row>
    <row r="21" spans="1:67">
      <c r="A21">
        <v>2</v>
      </c>
      <c r="B21" t="s">
        <v>91</v>
      </c>
    </row>
    <row r="22" spans="1:67">
      <c r="A22">
        <v>3</v>
      </c>
      <c r="B22" t="s">
        <v>92</v>
      </c>
      <c r="D22" s="362" t="s">
        <v>324</v>
      </c>
      <c r="E22" s="362"/>
      <c r="F22" s="362"/>
      <c r="G22" s="362"/>
      <c r="H22" s="362"/>
      <c r="I22" s="362"/>
      <c r="J22" s="362"/>
      <c r="K22" s="362" t="s">
        <v>328</v>
      </c>
      <c r="L22" s="362"/>
      <c r="M22" s="362"/>
      <c r="N22" s="362"/>
      <c r="O22" s="362"/>
      <c r="P22" s="362" t="s">
        <v>329</v>
      </c>
      <c r="Q22" s="362"/>
      <c r="R22" s="362"/>
      <c r="S22" s="362"/>
      <c r="T22" s="362"/>
      <c r="V22" s="362" t="s">
        <v>323</v>
      </c>
      <c r="W22" s="362"/>
      <c r="X22" s="362"/>
      <c r="Y22" s="362"/>
      <c r="AB22" s="362" t="s">
        <v>317</v>
      </c>
      <c r="AC22" s="362"/>
      <c r="AD22" s="362"/>
      <c r="AE22" t="s">
        <v>343</v>
      </c>
      <c r="AF22" s="191" t="s">
        <v>322</v>
      </c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Z22" s="362" t="s">
        <v>326</v>
      </c>
      <c r="BA22" s="362"/>
      <c r="BB22" s="362"/>
      <c r="BC22" s="362"/>
      <c r="BF22" s="362" t="s">
        <v>348</v>
      </c>
      <c r="BG22" s="362"/>
      <c r="BH22" s="362"/>
      <c r="BI22" s="362"/>
      <c r="BJ22" s="362"/>
      <c r="BK22" s="362"/>
      <c r="BL22" s="362"/>
      <c r="BM22" s="362"/>
      <c r="BN22" s="362"/>
    </row>
    <row r="23" spans="1:67">
      <c r="A23">
        <v>4</v>
      </c>
      <c r="B23" t="s">
        <v>93</v>
      </c>
      <c r="D23" s="420" t="s">
        <v>332</v>
      </c>
      <c r="E23" s="420"/>
      <c r="F23" s="420"/>
      <c r="G23" s="420"/>
      <c r="H23" s="420"/>
      <c r="I23" s="420"/>
      <c r="K23" s="420" t="s">
        <v>336</v>
      </c>
      <c r="L23" s="420"/>
      <c r="M23" s="420"/>
      <c r="N23" s="420"/>
      <c r="P23" s="420" t="s">
        <v>338</v>
      </c>
      <c r="Q23" s="420"/>
      <c r="R23" s="420"/>
      <c r="S23" s="420"/>
      <c r="T23" s="420"/>
      <c r="U23" s="419">
        <v>1</v>
      </c>
      <c r="V23" s="419" t="s">
        <v>340</v>
      </c>
      <c r="W23" s="419"/>
      <c r="X23" s="419"/>
      <c r="Y23" s="419"/>
      <c r="Z23" s="419"/>
      <c r="AA23" s="419">
        <v>1</v>
      </c>
      <c r="AB23" s="419" t="s">
        <v>344</v>
      </c>
      <c r="AC23" s="419"/>
      <c r="AD23" s="419"/>
      <c r="AE23" s="419"/>
      <c r="AH23" t="s">
        <v>346</v>
      </c>
      <c r="AZ23" s="419" t="s">
        <v>339</v>
      </c>
      <c r="BA23" s="419"/>
      <c r="BB23" s="419"/>
      <c r="BC23" s="419"/>
      <c r="BF23" t="s">
        <v>349</v>
      </c>
    </row>
    <row r="24" spans="1:67">
      <c r="A24">
        <v>5</v>
      </c>
      <c r="B24" t="s">
        <v>94</v>
      </c>
      <c r="D24" s="420" t="s">
        <v>333</v>
      </c>
      <c r="E24" s="420"/>
      <c r="F24" s="420"/>
      <c r="G24" s="420"/>
      <c r="H24" s="420"/>
      <c r="I24" s="420"/>
      <c r="K24" s="420" t="s">
        <v>337</v>
      </c>
      <c r="L24" s="420"/>
      <c r="M24" s="420"/>
      <c r="N24" s="420"/>
      <c r="P24" s="420" t="s">
        <v>334</v>
      </c>
      <c r="Q24" s="420"/>
      <c r="R24" s="420"/>
      <c r="S24" s="420"/>
      <c r="T24" s="420"/>
      <c r="U24" s="419">
        <v>1</v>
      </c>
      <c r="V24" s="419" t="s">
        <v>341</v>
      </c>
      <c r="W24" s="419"/>
      <c r="X24" s="419"/>
      <c r="Y24" s="419"/>
      <c r="Z24" s="419"/>
      <c r="AA24" s="419">
        <v>1</v>
      </c>
      <c r="AB24" s="419" t="s">
        <v>345</v>
      </c>
      <c r="AC24" s="419"/>
      <c r="AD24" s="419"/>
      <c r="AE24" s="419"/>
      <c r="AH24" t="s">
        <v>347</v>
      </c>
      <c r="AR24" s="362" t="s">
        <v>362</v>
      </c>
      <c r="AS24" s="362"/>
      <c r="AT24" s="362"/>
      <c r="AZ24" t="s">
        <v>360</v>
      </c>
      <c r="BF24" t="s">
        <v>350</v>
      </c>
      <c r="BK24" t="s">
        <v>436</v>
      </c>
    </row>
    <row r="25" spans="1:67">
      <c r="A25">
        <v>6</v>
      </c>
      <c r="B25" t="s">
        <v>85</v>
      </c>
      <c r="D25" s="420" t="s">
        <v>334</v>
      </c>
      <c r="E25" s="420"/>
      <c r="F25" s="420"/>
      <c r="G25" s="420"/>
      <c r="H25" s="420"/>
      <c r="I25" s="420"/>
      <c r="K25" s="420" t="s">
        <v>335</v>
      </c>
      <c r="L25" s="420"/>
      <c r="M25" s="420"/>
      <c r="N25" s="420"/>
      <c r="P25" s="420" t="s">
        <v>333</v>
      </c>
      <c r="Q25" s="420"/>
      <c r="R25" s="420"/>
      <c r="S25" s="420"/>
      <c r="T25" s="420"/>
      <c r="U25" s="419">
        <v>1</v>
      </c>
      <c r="V25" s="419" t="s">
        <v>342</v>
      </c>
      <c r="W25" s="419"/>
      <c r="X25" s="419"/>
      <c r="Y25" s="419"/>
      <c r="AA25">
        <v>2</v>
      </c>
      <c r="AB25" s="418" t="s">
        <v>378</v>
      </c>
      <c r="AC25" s="418"/>
      <c r="AD25" s="418"/>
      <c r="AE25" s="418"/>
      <c r="AH25" t="s">
        <v>319</v>
      </c>
      <c r="AR25" t="s">
        <v>363</v>
      </c>
      <c r="AZ25" t="s">
        <v>361</v>
      </c>
      <c r="BF25" t="s">
        <v>351</v>
      </c>
      <c r="BK25" t="s">
        <v>382</v>
      </c>
    </row>
    <row r="26" spans="1:67">
      <c r="A26">
        <v>7</v>
      </c>
      <c r="B26" t="s">
        <v>95</v>
      </c>
      <c r="D26" s="420" t="s">
        <v>335</v>
      </c>
      <c r="E26" s="420"/>
      <c r="F26" s="420"/>
      <c r="G26" s="420"/>
      <c r="H26" s="420"/>
      <c r="I26" s="420"/>
      <c r="K26" t="s">
        <v>384</v>
      </c>
      <c r="U26" s="418">
        <v>2</v>
      </c>
      <c r="V26" s="418" t="s">
        <v>378</v>
      </c>
      <c r="W26" s="418"/>
      <c r="X26" s="418"/>
      <c r="Y26" s="418"/>
      <c r="Z26" s="418"/>
      <c r="AA26">
        <v>2</v>
      </c>
      <c r="AB26" s="418" t="s">
        <v>380</v>
      </c>
      <c r="AC26" s="418"/>
      <c r="AD26" s="418"/>
      <c r="AE26" s="418"/>
      <c r="AH26" t="s">
        <v>320</v>
      </c>
      <c r="AR26" t="s">
        <v>364</v>
      </c>
      <c r="BF26" t="s">
        <v>352</v>
      </c>
      <c r="BO26" s="191"/>
    </row>
    <row r="27" spans="1:67">
      <c r="A27">
        <v>8</v>
      </c>
      <c r="B27" t="s">
        <v>96</v>
      </c>
      <c r="K27" t="s">
        <v>367</v>
      </c>
      <c r="P27" s="362" t="s">
        <v>387</v>
      </c>
      <c r="Q27" s="362"/>
      <c r="R27" s="362"/>
      <c r="S27" s="362"/>
      <c r="T27" s="362"/>
      <c r="U27" s="419">
        <v>2</v>
      </c>
      <c r="V27" s="418" t="s">
        <v>379</v>
      </c>
      <c r="W27" s="418"/>
      <c r="X27" s="418"/>
      <c r="Y27" s="418"/>
      <c r="Z27" s="418"/>
      <c r="AA27">
        <v>3</v>
      </c>
      <c r="AB27" t="s">
        <v>383</v>
      </c>
      <c r="AH27" t="s">
        <v>321</v>
      </c>
      <c r="AZ27" t="s">
        <v>356</v>
      </c>
      <c r="BF27" t="s">
        <v>353</v>
      </c>
    </row>
    <row r="28" spans="1:67">
      <c r="A28">
        <v>9</v>
      </c>
      <c r="B28" t="s">
        <v>97</v>
      </c>
      <c r="U28" s="418">
        <v>2</v>
      </c>
      <c r="V28" s="418" t="s">
        <v>380</v>
      </c>
      <c r="W28" s="418"/>
      <c r="X28" s="418"/>
      <c r="Y28" s="418"/>
      <c r="Z28" s="418"/>
      <c r="AA28">
        <v>3</v>
      </c>
      <c r="AB28" t="s">
        <v>365</v>
      </c>
      <c r="AR28" s="362" t="s">
        <v>362</v>
      </c>
      <c r="AS28" s="362"/>
      <c r="AT28" s="362"/>
      <c r="AZ28" t="s">
        <v>357</v>
      </c>
      <c r="BF28" t="s">
        <v>354</v>
      </c>
    </row>
    <row r="29" spans="1:67">
      <c r="A29" s="361">
        <v>10</v>
      </c>
      <c r="B29" t="s">
        <v>98</v>
      </c>
      <c r="U29">
        <v>3</v>
      </c>
      <c r="V29" t="s">
        <v>356</v>
      </c>
      <c r="AA29" s="420">
        <v>4</v>
      </c>
      <c r="AB29" s="420" t="s">
        <v>334</v>
      </c>
      <c r="AC29" s="420"/>
      <c r="AD29" s="420"/>
      <c r="AE29" s="420"/>
      <c r="AF29" s="420"/>
      <c r="AZ29" t="s">
        <v>358</v>
      </c>
      <c r="BF29" t="s">
        <v>355</v>
      </c>
    </row>
    <row r="30" spans="1:67">
      <c r="D30" s="362" t="s">
        <v>325</v>
      </c>
      <c r="E30" s="362"/>
      <c r="H30" s="362" t="s">
        <v>330</v>
      </c>
      <c r="M30" s="362"/>
      <c r="P30" s="362" t="s">
        <v>331</v>
      </c>
      <c r="Q30" s="362"/>
      <c r="R30" s="362"/>
      <c r="S30" s="362"/>
      <c r="U30">
        <v>3</v>
      </c>
      <c r="V30" s="75" t="s">
        <v>357</v>
      </c>
      <c r="AA30" s="420">
        <v>4</v>
      </c>
      <c r="AB30" s="420" t="s">
        <v>333</v>
      </c>
      <c r="AC30" s="420"/>
      <c r="AD30" s="420"/>
      <c r="AE30" s="420"/>
      <c r="AF30" s="420"/>
      <c r="AJ30" s="362" t="s">
        <v>376</v>
      </c>
      <c r="AK30" s="362"/>
      <c r="AL30" s="362"/>
      <c r="AM30" s="362"/>
      <c r="AN30" s="362"/>
      <c r="AO30" s="362"/>
      <c r="AP30" s="362"/>
      <c r="AQ30" s="362"/>
      <c r="AR30" s="362" t="s">
        <v>368</v>
      </c>
      <c r="AS30" s="362"/>
      <c r="AT30" s="362"/>
      <c r="AU30" s="362"/>
      <c r="AV30" s="362"/>
      <c r="AW30" s="362"/>
    </row>
    <row r="31" spans="1:67">
      <c r="H31" s="420" t="s">
        <v>332</v>
      </c>
      <c r="I31" s="420"/>
      <c r="J31" s="420"/>
      <c r="K31" s="420"/>
      <c r="L31" s="420"/>
      <c r="M31" s="420"/>
      <c r="U31">
        <v>3</v>
      </c>
      <c r="V31" t="s">
        <v>358</v>
      </c>
      <c r="AA31" s="421">
        <v>5</v>
      </c>
      <c r="AB31" s="421" t="s">
        <v>381</v>
      </c>
      <c r="AC31" s="421"/>
      <c r="AD31" s="421"/>
      <c r="AE31" s="421"/>
      <c r="AJ31" t="s">
        <v>374</v>
      </c>
      <c r="AR31" t="s">
        <v>369</v>
      </c>
      <c r="AZ31" s="362" t="s">
        <v>327</v>
      </c>
      <c r="BA31" s="362"/>
      <c r="BB31" s="362"/>
      <c r="BC31" s="362"/>
      <c r="BG31" s="362" t="s">
        <v>388</v>
      </c>
      <c r="BH31" s="362"/>
      <c r="BI31" s="362"/>
      <c r="BN31" s="362"/>
      <c r="BO31" s="362"/>
    </row>
    <row r="32" spans="1:67">
      <c r="O32" s="420">
        <v>4</v>
      </c>
      <c r="P32" s="420" t="s">
        <v>333</v>
      </c>
      <c r="Q32" s="420"/>
      <c r="R32" s="420"/>
      <c r="S32" s="420"/>
      <c r="U32">
        <v>3</v>
      </c>
      <c r="V32" t="s">
        <v>359</v>
      </c>
      <c r="AA32" s="421">
        <v>5</v>
      </c>
      <c r="AB32" s="421" t="s">
        <v>382</v>
      </c>
      <c r="AC32" s="421"/>
      <c r="AD32" s="421"/>
      <c r="AE32" s="421"/>
      <c r="AJ32" t="s">
        <v>375</v>
      </c>
      <c r="AR32" t="s">
        <v>370</v>
      </c>
      <c r="AZ32" t="s">
        <v>360</v>
      </c>
      <c r="BF32">
        <v>1</v>
      </c>
      <c r="BG32" t="s">
        <v>389</v>
      </c>
    </row>
    <row r="33" spans="4:61">
      <c r="D33" s="362" t="s">
        <v>396</v>
      </c>
      <c r="E33" s="362"/>
      <c r="F33" s="362"/>
      <c r="G33" s="362"/>
      <c r="H33" s="362"/>
      <c r="I33" s="362"/>
      <c r="J33" s="362" t="s">
        <v>323</v>
      </c>
      <c r="O33" s="420">
        <v>4</v>
      </c>
      <c r="P33" s="420" t="s">
        <v>338</v>
      </c>
      <c r="Q33" s="420"/>
      <c r="R33" s="420"/>
      <c r="S33" s="420"/>
      <c r="U33">
        <v>3</v>
      </c>
      <c r="V33" t="s">
        <v>365</v>
      </c>
      <c r="AA33" s="422">
        <v>6</v>
      </c>
      <c r="AB33" s="422" t="s">
        <v>318</v>
      </c>
      <c r="AC33" s="422"/>
      <c r="AD33" s="422"/>
      <c r="AE33" s="422"/>
      <c r="AJ33" t="s">
        <v>401</v>
      </c>
      <c r="AR33" t="s">
        <v>371</v>
      </c>
      <c r="AZ33" t="s">
        <v>361</v>
      </c>
      <c r="BF33">
        <v>2</v>
      </c>
      <c r="BG33" t="s">
        <v>390</v>
      </c>
    </row>
    <row r="34" spans="4:61">
      <c r="D34" s="419" t="s">
        <v>339</v>
      </c>
      <c r="E34" s="419"/>
      <c r="F34" s="419"/>
      <c r="G34" s="419"/>
      <c r="J34" t="s">
        <v>397</v>
      </c>
      <c r="O34" s="421">
        <v>5</v>
      </c>
      <c r="P34" s="421" t="s">
        <v>381</v>
      </c>
      <c r="Q34" s="421"/>
      <c r="R34" s="421"/>
      <c r="S34" s="421"/>
      <c r="U34">
        <v>3</v>
      </c>
      <c r="V34" t="s">
        <v>366</v>
      </c>
      <c r="AA34" s="422">
        <v>6</v>
      </c>
      <c r="AB34" s="422" t="s">
        <v>316</v>
      </c>
      <c r="AC34" s="422"/>
      <c r="AD34" s="422"/>
      <c r="AE34" s="422"/>
      <c r="AJ34" t="s">
        <v>100</v>
      </c>
      <c r="AR34" t="s">
        <v>372</v>
      </c>
      <c r="BF34">
        <v>3</v>
      </c>
      <c r="BG34" t="s">
        <v>391</v>
      </c>
    </row>
    <row r="35" spans="4:61">
      <c r="D35" s="419" t="s">
        <v>377</v>
      </c>
      <c r="E35" s="419"/>
      <c r="F35" s="419"/>
      <c r="J35" t="s">
        <v>398</v>
      </c>
      <c r="O35" s="421">
        <v>5</v>
      </c>
      <c r="P35" s="421" t="s">
        <v>382</v>
      </c>
      <c r="Q35" s="421"/>
      <c r="R35" s="421"/>
      <c r="S35" s="421"/>
      <c r="U35">
        <v>3</v>
      </c>
      <c r="V35" t="s">
        <v>395</v>
      </c>
      <c r="AR35" t="s">
        <v>373</v>
      </c>
      <c r="AZ35" s="362" t="s">
        <v>392</v>
      </c>
      <c r="BA35" s="362"/>
      <c r="BB35" s="362"/>
      <c r="BC35" s="362"/>
      <c r="BD35" s="362"/>
      <c r="BE35" s="362"/>
      <c r="BF35" s="362"/>
      <c r="BG35" s="362" t="s">
        <v>393</v>
      </c>
      <c r="BH35" s="362"/>
      <c r="BI35" s="362"/>
    </row>
    <row r="36" spans="4:61">
      <c r="J36" t="s">
        <v>399</v>
      </c>
      <c r="O36" s="422">
        <v>6</v>
      </c>
      <c r="P36" s="422" t="s">
        <v>318</v>
      </c>
      <c r="Q36" s="422"/>
      <c r="R36" s="422"/>
      <c r="S36" s="422"/>
      <c r="U36">
        <v>3</v>
      </c>
      <c r="V36" t="s">
        <v>394</v>
      </c>
    </row>
    <row r="37" spans="4:61">
      <c r="O37" s="422">
        <v>6</v>
      </c>
      <c r="P37" s="422" t="s">
        <v>316</v>
      </c>
      <c r="Q37" s="422"/>
      <c r="R37" s="422"/>
      <c r="S37" s="422"/>
      <c r="U37">
        <v>3</v>
      </c>
      <c r="V37" t="s">
        <v>400</v>
      </c>
    </row>
    <row r="38" spans="4:61">
      <c r="V38" s="362"/>
      <c r="W38" s="362"/>
      <c r="X38" s="362"/>
      <c r="AC38" s="362"/>
      <c r="AD38" s="362"/>
      <c r="AE38" s="362"/>
      <c r="AF38" s="362"/>
      <c r="AG38" s="362"/>
      <c r="AH38" s="362"/>
      <c r="AI38" s="362"/>
      <c r="AJ38" s="362"/>
      <c r="AK38" s="362"/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46"/>
    <hyperlink ref="B7" r:id="rId5" tooltip="Информация о студенте" display="http://dispace.edu.nstu.ru/personal/index/46115"/>
    <hyperlink ref="B8" r:id="rId6" tooltip="Информация о студенте" display="http://dispace.edu.nstu.ru/personal/index/46304"/>
    <hyperlink ref="B9" r:id="rId7" tooltip="Информация о студенте" display="http://dispace.edu.nstu.ru/personal/index/46184"/>
    <hyperlink ref="B11" r:id="rId8" tooltip="Информация о студенте" display="http://dispace.edu.nstu.ru/personal/index/46282"/>
    <hyperlink ref="B12" r:id="rId9" tooltip="Информация о студенте" display="http://dispace.edu.nstu.ru/personal/index/38853"/>
    <hyperlink ref="B13" r:id="rId10" tooltip="Информация о студенте" display="http://dispace.edu.nstu.ru/personal/index/46117"/>
    <hyperlink ref="B14" r:id="rId11" tooltip="Информация о студенте" display="http://dispace.edu.nstu.ru/personal/index/38952"/>
    <hyperlink ref="B15" r:id="rId12" tooltip="Информация о студенте" display="http://dispace.edu.nstu.ru/personal/index/46136"/>
    <hyperlink ref="B16" r:id="rId13" tooltip="Информация о студенте" display="http://dispace.edu.nstu.ru/personal/index/46192"/>
    <hyperlink ref="B17" r:id="rId14" tooltip="Информация о студенте" display="http://dispace.edu.nstu.ru/personal/index/46139"/>
    <hyperlink ref="AZ26:BO26" r:id="rId15" display="http://dispace.edu.nstu.ru/didesk/course/show/1033/1"/>
    <hyperlink ref="BA26:BN26" r:id="rId16" display="http://dispace.edu.nstu.ru/didesk/course/show/1033/1"/>
    <hyperlink ref="AZ26:BN26" r:id="rId17" display="http://dispace.edu.nstu.ru/didesk/course/show/1033/1"/>
    <hyperlink ref="AY26:BN26" r:id="rId18" display="http://dispace.edu.nstu.ru/didesk/course/show/1033/1"/>
    <hyperlink ref="AF22:AU22" r:id="rId19" display="http://dispace.edu.nstu.ru/didesk/course/show/1033/1"/>
    <hyperlink ref="B10" r:id="rId20" tooltip="Информация о студенте" display="http://dispace.edu.nstu.ru/personal/index/46119"/>
  </hyperlinks>
  <pageMargins left="0.7" right="0.7" top="0.75" bottom="0.75" header="0.3" footer="0.3"/>
  <pageSetup paperSize="9" orientation="portrait" r:id="rId2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V34"/>
  <sheetViews>
    <sheetView topLeftCell="A2" zoomScale="80" zoomScaleNormal="80" workbookViewId="0">
      <selection activeCell="AC11" sqref="AC11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140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5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8"/>
      <c r="C1" s="279"/>
      <c r="D1" s="278"/>
      <c r="E1" s="278"/>
      <c r="F1" s="278"/>
      <c r="G1" s="278"/>
      <c r="H1" s="278"/>
      <c r="I1" s="278"/>
      <c r="J1" s="280"/>
      <c r="K1" s="280"/>
      <c r="L1" s="278"/>
      <c r="M1" s="278"/>
      <c r="N1" s="280" t="s">
        <v>64</v>
      </c>
      <c r="O1" s="280"/>
      <c r="P1" s="280"/>
      <c r="Q1" s="280"/>
      <c r="R1" s="280"/>
      <c r="S1" s="280"/>
      <c r="T1" s="280"/>
      <c r="U1" s="280" t="s">
        <v>65</v>
      </c>
      <c r="V1" s="280"/>
      <c r="W1" s="280"/>
      <c r="X1" s="280"/>
      <c r="Y1" s="280"/>
      <c r="Z1" s="281"/>
      <c r="AA1" s="278"/>
      <c r="AB1" s="278"/>
      <c r="AC1" s="278"/>
      <c r="AD1" s="280" t="s">
        <v>66</v>
      </c>
      <c r="AE1" s="280"/>
      <c r="AF1" s="280"/>
      <c r="AG1" s="280"/>
      <c r="AH1" s="280"/>
      <c r="AI1" s="280"/>
      <c r="AJ1" s="282"/>
      <c r="AK1" s="280"/>
      <c r="AL1" s="283"/>
      <c r="AM1" s="280" t="s">
        <v>67</v>
      </c>
      <c r="AN1" s="283"/>
      <c r="AO1" s="280"/>
      <c r="AP1" s="280"/>
      <c r="AQ1" s="280"/>
      <c r="AR1" s="280"/>
      <c r="AS1" s="283"/>
      <c r="AT1" s="283"/>
      <c r="AU1" s="284" t="s">
        <v>68</v>
      </c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K1" s="285"/>
    </row>
    <row r="2" spans="1:67" ht="18.75">
      <c r="B2" s="279" t="s">
        <v>69</v>
      </c>
      <c r="C2" s="279" t="s">
        <v>187</v>
      </c>
      <c r="D2" s="279"/>
      <c r="E2" s="279"/>
      <c r="F2" s="279"/>
      <c r="G2" s="279"/>
      <c r="H2" s="279"/>
      <c r="I2" s="278"/>
      <c r="J2" s="278"/>
      <c r="K2" s="278"/>
      <c r="L2" s="278"/>
      <c r="M2" s="285"/>
      <c r="N2" s="280"/>
      <c r="O2" s="280"/>
      <c r="Q2" s="291" t="s">
        <v>196</v>
      </c>
      <c r="R2" s="291"/>
      <c r="S2" s="291"/>
      <c r="T2" s="291"/>
      <c r="U2" s="289" t="s">
        <v>191</v>
      </c>
      <c r="V2" s="289"/>
      <c r="W2" s="289"/>
      <c r="X2" s="289"/>
      <c r="Y2" s="289"/>
      <c r="Z2" s="289"/>
      <c r="AA2" s="289"/>
      <c r="AB2" s="289"/>
      <c r="AC2" s="280"/>
      <c r="AD2" s="278" t="s">
        <v>71</v>
      </c>
      <c r="AE2" s="278"/>
      <c r="AF2" s="278"/>
      <c r="AG2" s="278"/>
      <c r="AI2" s="278"/>
      <c r="AJ2" s="285"/>
      <c r="AK2" s="278"/>
      <c r="AL2" s="278"/>
      <c r="AM2" s="278" t="s">
        <v>72</v>
      </c>
      <c r="AN2" s="278"/>
      <c r="AO2" s="278"/>
      <c r="AP2" s="278"/>
      <c r="AQ2" s="278"/>
      <c r="AR2" s="278"/>
      <c r="AS2" s="285"/>
      <c r="AT2" s="285"/>
      <c r="AU2" s="191" t="s">
        <v>73</v>
      </c>
      <c r="BB2" s="285"/>
      <c r="BC2" s="285"/>
      <c r="BD2" s="285"/>
      <c r="BE2" s="285"/>
      <c r="BF2" s="285"/>
      <c r="BG2" s="285"/>
      <c r="BH2" s="285"/>
      <c r="BI2" s="285"/>
      <c r="BK2" s="285"/>
    </row>
    <row r="3" spans="1:67" ht="21" thickBot="1">
      <c r="B3" s="286"/>
      <c r="C3" s="287"/>
      <c r="D3" s="287" t="s">
        <v>300</v>
      </c>
      <c r="E3" s="287"/>
      <c r="F3" s="287"/>
      <c r="G3" s="287"/>
      <c r="H3" s="287"/>
      <c r="I3" s="287"/>
      <c r="J3" s="287"/>
      <c r="K3" s="287"/>
      <c r="L3" s="287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8" t="s">
        <v>101</v>
      </c>
      <c r="Y3" s="288"/>
      <c r="Z3" s="288"/>
      <c r="AA3" s="288"/>
      <c r="AB3" s="288"/>
      <c r="AC3" s="288"/>
      <c r="AD3" s="288"/>
      <c r="AE3" s="288"/>
      <c r="AF3" s="288"/>
      <c r="AG3" s="28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85"/>
      <c r="AT3" s="285"/>
      <c r="AU3" s="284" t="s">
        <v>74</v>
      </c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K3" s="285"/>
    </row>
    <row r="4" spans="1:67" s="31" customFormat="1" ht="64.5" customHeight="1">
      <c r="A4" s="1">
        <v>0</v>
      </c>
      <c r="B4" s="2"/>
      <c r="C4" s="3" t="s">
        <v>0</v>
      </c>
      <c r="D4" s="4" t="s">
        <v>75</v>
      </c>
      <c r="E4" s="4" t="s">
        <v>76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12" t="s">
        <v>81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439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13" t="s">
        <v>82</v>
      </c>
      <c r="AC4" s="314" t="s">
        <v>22</v>
      </c>
      <c r="AD4" s="7" t="s">
        <v>404</v>
      </c>
      <c r="AE4" s="10" t="s">
        <v>23</v>
      </c>
      <c r="AF4" s="15" t="s">
        <v>24</v>
      </c>
      <c r="AG4" s="3" t="s">
        <v>25</v>
      </c>
      <c r="AH4" s="4" t="s">
        <v>26</v>
      </c>
      <c r="AI4" s="4" t="s">
        <v>27</v>
      </c>
      <c r="AJ4" s="16" t="s">
        <v>28</v>
      </c>
      <c r="AK4" s="8" t="s">
        <v>29</v>
      </c>
      <c r="AL4" s="8" t="s">
        <v>30</v>
      </c>
      <c r="AM4" s="17" t="s">
        <v>31</v>
      </c>
      <c r="AN4" s="441" t="s">
        <v>14</v>
      </c>
      <c r="AO4" s="18" t="s">
        <v>32</v>
      </c>
      <c r="AP4" s="4" t="s">
        <v>33</v>
      </c>
      <c r="AQ4" s="15" t="s">
        <v>34</v>
      </c>
      <c r="AR4" s="3" t="s">
        <v>35</v>
      </c>
      <c r="AS4" s="7" t="s">
        <v>88</v>
      </c>
      <c r="AT4" s="10" t="s">
        <v>36</v>
      </c>
      <c r="AU4" s="19" t="s">
        <v>408</v>
      </c>
      <c r="AV4" s="19" t="s">
        <v>418</v>
      </c>
      <c r="AW4" s="19" t="s">
        <v>423</v>
      </c>
      <c r="AX4" s="3" t="s">
        <v>431</v>
      </c>
      <c r="AY4" s="13" t="s">
        <v>438</v>
      </c>
      <c r="AZ4" s="13" t="s">
        <v>439</v>
      </c>
      <c r="BA4" s="20" t="s">
        <v>37</v>
      </c>
      <c r="BB4" s="360" t="s">
        <v>89</v>
      </c>
      <c r="BC4" s="431" t="s">
        <v>38</v>
      </c>
      <c r="BD4" s="432" t="s">
        <v>39</v>
      </c>
      <c r="BE4" s="433" t="s">
        <v>40</v>
      </c>
      <c r="BF4" s="434" t="s">
        <v>41</v>
      </c>
      <c r="BG4" s="435" t="s">
        <v>42</v>
      </c>
      <c r="BH4" s="426" t="s">
        <v>43</v>
      </c>
      <c r="BI4" s="427" t="s">
        <v>44</v>
      </c>
      <c r="BJ4" s="428"/>
      <c r="BK4" s="429"/>
      <c r="BL4" s="429"/>
      <c r="BM4" s="429"/>
      <c r="BN4" s="429"/>
      <c r="BO4" s="430"/>
    </row>
    <row r="5" spans="1:67" ht="19.5" thickBot="1">
      <c r="A5" s="206"/>
      <c r="B5" s="207" t="s">
        <v>45</v>
      </c>
      <c r="C5" s="208" t="s">
        <v>46</v>
      </c>
      <c r="D5" s="209" t="s">
        <v>47</v>
      </c>
      <c r="E5" s="209" t="s">
        <v>47</v>
      </c>
      <c r="F5" s="210"/>
      <c r="G5" s="210"/>
      <c r="H5" s="211" t="s">
        <v>46</v>
      </c>
      <c r="I5" s="212" t="s">
        <v>47</v>
      </c>
      <c r="J5" s="209" t="s">
        <v>48</v>
      </c>
      <c r="K5" s="210"/>
      <c r="L5" s="213"/>
      <c r="M5" s="214" t="s">
        <v>46</v>
      </c>
      <c r="N5" s="215" t="s">
        <v>48</v>
      </c>
      <c r="O5" s="215" t="s">
        <v>48</v>
      </c>
      <c r="P5" s="216" t="s">
        <v>48</v>
      </c>
      <c r="Q5" s="216"/>
      <c r="R5" s="217"/>
      <c r="S5" s="218"/>
      <c r="T5" s="445"/>
      <c r="U5" s="214" t="s">
        <v>46</v>
      </c>
      <c r="V5" s="219" t="s">
        <v>49</v>
      </c>
      <c r="W5" s="215" t="s">
        <v>46</v>
      </c>
      <c r="X5" s="215" t="s">
        <v>48</v>
      </c>
      <c r="Y5" s="215" t="s">
        <v>48</v>
      </c>
      <c r="Z5" s="220" t="s">
        <v>47</v>
      </c>
      <c r="AA5" s="47" t="s">
        <v>46</v>
      </c>
      <c r="AB5" s="221" t="s">
        <v>48</v>
      </c>
      <c r="AC5" s="49"/>
      <c r="AD5" s="222" t="s">
        <v>48</v>
      </c>
      <c r="AE5" s="221" t="s">
        <v>48</v>
      </c>
      <c r="AF5" s="223"/>
      <c r="AG5" s="214" t="s">
        <v>46</v>
      </c>
      <c r="AH5" s="224"/>
      <c r="AI5" s="224"/>
      <c r="AJ5" s="215" t="s">
        <v>48</v>
      </c>
      <c r="AK5" s="225" t="s">
        <v>48</v>
      </c>
      <c r="AL5" s="226" t="s">
        <v>48</v>
      </c>
      <c r="AM5" s="227"/>
      <c r="AN5" s="446"/>
      <c r="AO5" s="228" t="s">
        <v>46</v>
      </c>
      <c r="AP5" s="229" t="s">
        <v>48</v>
      </c>
      <c r="AQ5" s="230" t="s">
        <v>50</v>
      </c>
      <c r="AR5" s="231" t="s">
        <v>46</v>
      </c>
      <c r="AS5" s="229" t="s">
        <v>48</v>
      </c>
      <c r="AT5" s="232" t="s">
        <v>48</v>
      </c>
      <c r="AU5" s="436">
        <v>1</v>
      </c>
      <c r="AV5" s="230">
        <v>2</v>
      </c>
      <c r="AW5" s="229">
        <v>3</v>
      </c>
      <c r="AX5" s="438" t="s">
        <v>46</v>
      </c>
      <c r="AY5" s="229">
        <v>4</v>
      </c>
      <c r="AZ5" s="229">
        <v>5</v>
      </c>
      <c r="BA5" s="229">
        <v>6</v>
      </c>
      <c r="BB5" s="437">
        <v>7</v>
      </c>
      <c r="BC5" s="160"/>
      <c r="BD5" s="447"/>
      <c r="BE5" s="448"/>
      <c r="BF5" s="233"/>
      <c r="BG5" s="157"/>
      <c r="BH5" s="234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235">
        <v>1</v>
      </c>
      <c r="B6" s="191" t="s">
        <v>247</v>
      </c>
      <c r="C6" s="236">
        <v>0</v>
      </c>
      <c r="D6" s="237"/>
      <c r="E6" s="237"/>
      <c r="F6" s="335">
        <v>4</v>
      </c>
      <c r="G6" s="240"/>
      <c r="H6" s="236"/>
      <c r="I6" s="238"/>
      <c r="J6" s="238"/>
      <c r="K6" s="239"/>
      <c r="L6" s="242"/>
      <c r="M6" s="236">
        <v>1</v>
      </c>
      <c r="N6" s="243"/>
      <c r="O6" s="238"/>
      <c r="P6" s="244"/>
      <c r="Q6" s="244"/>
      <c r="R6" s="245"/>
      <c r="S6" s="246">
        <f t="shared" ref="S6:S14" si="0">IF(SUM(C6:R6)/2.5&lt;=21,SUM(C6:R6)/2.5,21)</f>
        <v>2</v>
      </c>
      <c r="T6" s="247">
        <f>IF(S6&lt;7,0,IF(S6&lt;14,1,2))</f>
        <v>0</v>
      </c>
      <c r="U6" s="236"/>
      <c r="V6" s="248"/>
      <c r="W6" s="248"/>
      <c r="X6" s="238"/>
      <c r="Y6" s="238"/>
      <c r="Z6" s="240"/>
      <c r="AA6" s="236"/>
      <c r="AB6" s="249"/>
      <c r="AC6" s="316"/>
      <c r="AD6" s="238"/>
      <c r="AE6" s="250"/>
      <c r="AF6" s="358"/>
      <c r="AG6" s="236"/>
      <c r="AH6" s="241"/>
      <c r="AI6" s="241"/>
      <c r="AJ6" s="238">
        <v>4</v>
      </c>
      <c r="AK6" s="238"/>
      <c r="AL6" s="238"/>
      <c r="AM6" s="246">
        <f t="shared" ref="AM6:AM14" si="1">IF(SUM(U6:AL6,S6)/2&lt;=39,SUM(U6:AL6,S6)/2,39)</f>
        <v>3</v>
      </c>
      <c r="AN6" s="247">
        <f>IF(AM6&lt;15,0,IF(AM6&lt;30,1,2))</f>
        <v>0</v>
      </c>
      <c r="AO6" s="236">
        <v>1</v>
      </c>
      <c r="AP6" s="317"/>
      <c r="AQ6" s="253"/>
      <c r="AR6" s="254"/>
      <c r="AS6" s="255"/>
      <c r="AT6" s="255">
        <v>4</v>
      </c>
      <c r="AU6" s="254"/>
      <c r="AV6" s="253"/>
      <c r="AW6" s="238"/>
      <c r="AX6" s="255"/>
      <c r="AY6" s="250"/>
      <c r="AZ6" s="249"/>
      <c r="BA6" s="256"/>
      <c r="BB6" s="257"/>
      <c r="BC6" s="258">
        <f t="shared" ref="BC6:BC14" si="2">IF(SUM(AM6,AO6:BB6)/1.5&lt;=80,SUM(AM6,AO6:BB6)/1.5,80)</f>
        <v>5.333333333333333</v>
      </c>
      <c r="BD6" s="259"/>
      <c r="BE6" s="260"/>
      <c r="BF6" s="261">
        <f>IF(SUM(BC6,BD6:BE6)&lt;=100,SUM(BC6,BD6:BE6),100)</f>
        <v>5.333333333333333</v>
      </c>
      <c r="BG6" s="262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63">
        <f>IF(BF6&lt;50,2,IF(BF6&lt;74,3,IF(BF6&lt;87,4,5)))</f>
        <v>2</v>
      </c>
      <c r="BI6" s="102"/>
      <c r="BJ6" s="103"/>
      <c r="BK6" s="304" t="s">
        <v>281</v>
      </c>
      <c r="BL6" s="304"/>
      <c r="BM6" s="412"/>
      <c r="BN6" s="305"/>
      <c r="BO6" s="306"/>
    </row>
    <row r="7" spans="1:67" ht="18.75">
      <c r="A7" s="74">
        <v>2</v>
      </c>
      <c r="B7" s="191" t="s">
        <v>248</v>
      </c>
      <c r="C7" s="76">
        <v>1</v>
      </c>
      <c r="D7" s="77"/>
      <c r="E7" s="77"/>
      <c r="F7" s="79">
        <v>4</v>
      </c>
      <c r="G7" s="80"/>
      <c r="H7" s="76">
        <v>1</v>
      </c>
      <c r="I7" s="78"/>
      <c r="J7" s="78"/>
      <c r="K7" s="79">
        <v>5</v>
      </c>
      <c r="L7" s="82"/>
      <c r="M7" s="76">
        <v>1</v>
      </c>
      <c r="N7" s="83">
        <v>4</v>
      </c>
      <c r="O7" s="78">
        <v>5</v>
      </c>
      <c r="P7" s="78">
        <v>5</v>
      </c>
      <c r="Q7" s="79">
        <v>4</v>
      </c>
      <c r="R7" s="85">
        <v>4</v>
      </c>
      <c r="S7" s="86">
        <f t="shared" si="0"/>
        <v>13.6</v>
      </c>
      <c r="T7" s="87">
        <f t="shared" ref="T7:T14" si="3">IF(S7&lt;7,0,IF(S7&lt;14,1,2))</f>
        <v>1</v>
      </c>
      <c r="U7" s="76">
        <v>1</v>
      </c>
      <c r="V7" s="88"/>
      <c r="W7" s="88"/>
      <c r="X7" s="78">
        <v>4</v>
      </c>
      <c r="Y7" s="78">
        <v>4</v>
      </c>
      <c r="Z7" s="80">
        <v>4</v>
      </c>
      <c r="AA7" s="76">
        <v>1</v>
      </c>
      <c r="AB7" s="89">
        <v>4</v>
      </c>
      <c r="AC7" s="317">
        <v>4</v>
      </c>
      <c r="AD7" s="78"/>
      <c r="AE7" s="90">
        <v>4</v>
      </c>
      <c r="AF7" s="359"/>
      <c r="AG7" s="76">
        <v>1</v>
      </c>
      <c r="AH7" s="81"/>
      <c r="AI7" s="81"/>
      <c r="AJ7" s="78">
        <v>5</v>
      </c>
      <c r="AK7" s="78">
        <v>4</v>
      </c>
      <c r="AL7" s="78"/>
      <c r="AM7" s="86">
        <f t="shared" si="1"/>
        <v>24.8</v>
      </c>
      <c r="AN7" s="87">
        <f t="shared" ref="AN7:AN14" si="4">IF(AM7&lt;15,0,IF(AM7&lt;30,1,2))</f>
        <v>1</v>
      </c>
      <c r="AO7" s="76">
        <v>1</v>
      </c>
      <c r="AP7" s="317"/>
      <c r="AQ7" s="91"/>
      <c r="AR7" s="92"/>
      <c r="AS7" s="93"/>
      <c r="AT7" s="93">
        <v>4</v>
      </c>
      <c r="AU7" s="92"/>
      <c r="AV7" s="91">
        <v>3</v>
      </c>
      <c r="AW7" s="78">
        <v>5</v>
      </c>
      <c r="AX7" s="93"/>
      <c r="AY7" s="90">
        <v>4</v>
      </c>
      <c r="AZ7" s="89"/>
      <c r="BA7" s="94"/>
      <c r="BB7" s="95"/>
      <c r="BC7" s="96">
        <f t="shared" si="2"/>
        <v>27.866666666666664</v>
      </c>
      <c r="BD7" s="104"/>
      <c r="BE7" s="105"/>
      <c r="BF7" s="99">
        <f t="shared" ref="BF7:BF14" si="5">IF(SUM(BC7,BD7:BE7)&lt;=100,SUM(BC7,BD7:BE7),100)</f>
        <v>27.866666666666664</v>
      </c>
      <c r="BG7" s="100" t="str">
        <f t="shared" ref="BG7:BG14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FX</v>
      </c>
      <c r="BH7" s="101">
        <f>IF(BF7&lt;50,2,IF(BF7&lt;74,3,IF(BF7&lt;87,4,5)))</f>
        <v>2</v>
      </c>
      <c r="BI7" s="106"/>
      <c r="BJ7" s="107"/>
      <c r="BK7" s="204">
        <v>113</v>
      </c>
      <c r="BL7" s="294"/>
      <c r="BM7" s="294"/>
      <c r="BN7" s="294"/>
      <c r="BO7" s="295"/>
    </row>
    <row r="8" spans="1:67" ht="18.75">
      <c r="A8" s="108">
        <v>3</v>
      </c>
      <c r="B8" s="191" t="s">
        <v>249</v>
      </c>
      <c r="C8" s="109">
        <v>1</v>
      </c>
      <c r="D8" s="110">
        <v>5</v>
      </c>
      <c r="E8" s="110">
        <v>5</v>
      </c>
      <c r="F8" s="112">
        <v>4</v>
      </c>
      <c r="G8" s="113">
        <v>5</v>
      </c>
      <c r="H8" s="109">
        <v>1</v>
      </c>
      <c r="I8" s="111">
        <v>5</v>
      </c>
      <c r="J8" s="111">
        <v>5</v>
      </c>
      <c r="K8" s="112">
        <v>4</v>
      </c>
      <c r="L8" s="115">
        <v>4</v>
      </c>
      <c r="M8" s="109">
        <v>1</v>
      </c>
      <c r="N8" s="116">
        <v>4</v>
      </c>
      <c r="O8" s="116">
        <v>5</v>
      </c>
      <c r="P8" s="116">
        <v>4</v>
      </c>
      <c r="Q8" s="117">
        <v>4</v>
      </c>
      <c r="R8" s="118">
        <v>4</v>
      </c>
      <c r="S8" s="119">
        <f t="shared" si="0"/>
        <v>21</v>
      </c>
      <c r="T8" s="120">
        <f t="shared" si="3"/>
        <v>2</v>
      </c>
      <c r="U8" s="109">
        <v>1</v>
      </c>
      <c r="V8" s="121">
        <v>4</v>
      </c>
      <c r="W8" s="121">
        <v>4</v>
      </c>
      <c r="X8" s="111">
        <v>4</v>
      </c>
      <c r="Y8" s="111">
        <v>5</v>
      </c>
      <c r="Z8" s="113">
        <v>4</v>
      </c>
      <c r="AA8" s="109"/>
      <c r="AB8" s="89"/>
      <c r="AC8" s="326">
        <v>4</v>
      </c>
      <c r="AD8" s="111">
        <v>5</v>
      </c>
      <c r="AE8" s="90"/>
      <c r="AF8" s="359">
        <v>5</v>
      </c>
      <c r="AG8" s="109">
        <v>1</v>
      </c>
      <c r="AH8" s="114">
        <v>5</v>
      </c>
      <c r="AI8" s="114"/>
      <c r="AJ8" s="111">
        <v>4</v>
      </c>
      <c r="AK8" s="111"/>
      <c r="AL8" s="111">
        <v>4</v>
      </c>
      <c r="AM8" s="119">
        <f t="shared" si="1"/>
        <v>35.5</v>
      </c>
      <c r="AN8" s="120">
        <f t="shared" si="4"/>
        <v>2</v>
      </c>
      <c r="AO8" s="109">
        <v>1</v>
      </c>
      <c r="AP8" s="317"/>
      <c r="AQ8" s="122"/>
      <c r="AR8" s="123"/>
      <c r="AS8" s="124"/>
      <c r="AT8" s="124">
        <v>4</v>
      </c>
      <c r="AU8" s="123"/>
      <c r="AV8" s="122">
        <v>4</v>
      </c>
      <c r="AW8" s="111">
        <v>4</v>
      </c>
      <c r="AX8" s="124">
        <v>1</v>
      </c>
      <c r="AY8" s="90">
        <v>4</v>
      </c>
      <c r="AZ8" s="89"/>
      <c r="BA8" s="94"/>
      <c r="BB8" s="125"/>
      <c r="BC8" s="126">
        <f t="shared" si="2"/>
        <v>35.666666666666664</v>
      </c>
      <c r="BD8" s="104"/>
      <c r="BE8" s="105"/>
      <c r="BF8" s="127">
        <f t="shared" si="5"/>
        <v>35.666666666666664</v>
      </c>
      <c r="BG8" s="89" t="str">
        <f t="shared" si="6"/>
        <v>FX</v>
      </c>
      <c r="BH8" s="128">
        <f t="shared" ref="BH8:BH14" si="7">IF(BF8&lt;50,2,IF(BF8&lt;74,3,IF(BF8&lt;87,4,5)))</f>
        <v>2</v>
      </c>
      <c r="BI8" s="129"/>
      <c r="BJ8" s="130"/>
      <c r="BK8" s="296" t="s">
        <v>298</v>
      </c>
      <c r="BL8" s="297"/>
      <c r="BM8" s="297"/>
      <c r="BN8" s="297"/>
      <c r="BO8" s="298"/>
    </row>
    <row r="9" spans="1:67" ht="18.75">
      <c r="A9" s="74">
        <v>4</v>
      </c>
      <c r="B9" s="191" t="s">
        <v>250</v>
      </c>
      <c r="C9" s="76">
        <v>1</v>
      </c>
      <c r="D9" s="77">
        <v>5</v>
      </c>
      <c r="E9" s="77">
        <v>5</v>
      </c>
      <c r="F9" s="79">
        <v>5</v>
      </c>
      <c r="G9" s="80">
        <v>4</v>
      </c>
      <c r="H9" s="76">
        <v>1</v>
      </c>
      <c r="I9" s="78">
        <v>5</v>
      </c>
      <c r="J9" s="78">
        <v>5</v>
      </c>
      <c r="K9" s="79">
        <v>5</v>
      </c>
      <c r="L9" s="82">
        <v>5</v>
      </c>
      <c r="M9" s="76">
        <v>1</v>
      </c>
      <c r="N9" s="83">
        <v>4</v>
      </c>
      <c r="O9" s="78">
        <v>4</v>
      </c>
      <c r="P9" s="78">
        <v>4</v>
      </c>
      <c r="Q9" s="79">
        <v>4</v>
      </c>
      <c r="R9" s="85">
        <v>4</v>
      </c>
      <c r="S9" s="86">
        <f t="shared" si="0"/>
        <v>21</v>
      </c>
      <c r="T9" s="87">
        <f t="shared" si="3"/>
        <v>2</v>
      </c>
      <c r="U9" s="76">
        <v>1</v>
      </c>
      <c r="V9" s="88">
        <v>4</v>
      </c>
      <c r="W9" s="88">
        <v>4</v>
      </c>
      <c r="X9" s="78">
        <v>4</v>
      </c>
      <c r="Y9" s="78">
        <v>4</v>
      </c>
      <c r="Z9" s="80">
        <v>4</v>
      </c>
      <c r="AA9" s="76">
        <v>1</v>
      </c>
      <c r="AB9" s="89">
        <v>4</v>
      </c>
      <c r="AC9" s="317">
        <v>5</v>
      </c>
      <c r="AD9" s="78">
        <v>4</v>
      </c>
      <c r="AE9" s="134">
        <v>5</v>
      </c>
      <c r="AF9" s="359">
        <v>5</v>
      </c>
      <c r="AG9" s="76">
        <v>1</v>
      </c>
      <c r="AH9" s="81">
        <v>4</v>
      </c>
      <c r="AI9" s="81">
        <v>4</v>
      </c>
      <c r="AJ9" s="78">
        <v>5</v>
      </c>
      <c r="AK9" s="78">
        <v>5</v>
      </c>
      <c r="AL9" s="78">
        <v>5</v>
      </c>
      <c r="AM9" s="86">
        <f t="shared" si="1"/>
        <v>39</v>
      </c>
      <c r="AN9" s="87">
        <f t="shared" si="4"/>
        <v>2</v>
      </c>
      <c r="AO9" s="76">
        <v>1</v>
      </c>
      <c r="AP9" s="317"/>
      <c r="AQ9" s="91">
        <v>5</v>
      </c>
      <c r="AR9" s="92">
        <v>1</v>
      </c>
      <c r="AS9" s="93">
        <v>5</v>
      </c>
      <c r="AT9" s="93">
        <v>4</v>
      </c>
      <c r="AU9" s="92">
        <v>5</v>
      </c>
      <c r="AV9" s="91">
        <v>3</v>
      </c>
      <c r="AW9" s="78"/>
      <c r="AX9" s="93">
        <v>1</v>
      </c>
      <c r="AY9" s="134"/>
      <c r="AZ9" s="89"/>
      <c r="BA9" s="94"/>
      <c r="BB9" s="95"/>
      <c r="BC9" s="96">
        <f t="shared" si="2"/>
        <v>42.666666666666664</v>
      </c>
      <c r="BD9" s="104"/>
      <c r="BE9" s="105"/>
      <c r="BF9" s="99">
        <f t="shared" si="5"/>
        <v>42.666666666666664</v>
      </c>
      <c r="BG9" s="100" t="str">
        <f t="shared" si="6"/>
        <v>FX</v>
      </c>
      <c r="BH9" s="101">
        <f t="shared" si="7"/>
        <v>2</v>
      </c>
      <c r="BI9" s="106"/>
      <c r="BJ9" s="107"/>
      <c r="BK9" s="204">
        <v>228</v>
      </c>
      <c r="BL9" s="294"/>
      <c r="BM9" s="294"/>
      <c r="BN9" s="294"/>
      <c r="BO9" s="295"/>
    </row>
    <row r="10" spans="1:67" ht="18.75">
      <c r="A10" s="74">
        <v>5</v>
      </c>
      <c r="B10" s="191" t="s">
        <v>251</v>
      </c>
      <c r="C10" s="76">
        <v>1</v>
      </c>
      <c r="D10" s="77"/>
      <c r="E10" s="77"/>
      <c r="F10" s="79">
        <v>4</v>
      </c>
      <c r="G10" s="80"/>
      <c r="H10" s="76">
        <v>1</v>
      </c>
      <c r="I10" s="78"/>
      <c r="J10" s="78"/>
      <c r="K10" s="79"/>
      <c r="L10" s="82"/>
      <c r="M10" s="76">
        <v>1</v>
      </c>
      <c r="N10" s="83">
        <v>4</v>
      </c>
      <c r="O10" s="78">
        <v>4</v>
      </c>
      <c r="P10" s="78"/>
      <c r="Q10" s="79"/>
      <c r="R10" s="85"/>
      <c r="S10" s="86">
        <f t="shared" si="0"/>
        <v>6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>
        <v>1</v>
      </c>
      <c r="AB10" s="89">
        <v>4</v>
      </c>
      <c r="AC10" s="327">
        <v>4</v>
      </c>
      <c r="AD10" s="78"/>
      <c r="AE10" s="90">
        <v>4</v>
      </c>
      <c r="AF10" s="359"/>
      <c r="AG10" s="76"/>
      <c r="AH10" s="81"/>
      <c r="AI10" s="81"/>
      <c r="AJ10" s="78">
        <v>5</v>
      </c>
      <c r="AK10" s="78">
        <v>4</v>
      </c>
      <c r="AL10" s="78">
        <v>4</v>
      </c>
      <c r="AM10" s="86">
        <f t="shared" si="1"/>
        <v>16</v>
      </c>
      <c r="AN10" s="87">
        <f t="shared" si="4"/>
        <v>1</v>
      </c>
      <c r="AO10" s="76">
        <v>1</v>
      </c>
      <c r="AP10" s="327"/>
      <c r="AQ10" s="91"/>
      <c r="AR10" s="92">
        <v>1</v>
      </c>
      <c r="AS10" s="93"/>
      <c r="AT10" s="77">
        <v>4</v>
      </c>
      <c r="AU10" s="92"/>
      <c r="AV10" s="91">
        <v>4</v>
      </c>
      <c r="AW10" s="78">
        <v>4</v>
      </c>
      <c r="AX10" s="77"/>
      <c r="AY10" s="90">
        <v>4</v>
      </c>
      <c r="AZ10" s="89"/>
      <c r="BA10" s="94"/>
      <c r="BB10" s="66"/>
      <c r="BC10" s="96">
        <f t="shared" si="2"/>
        <v>22.666666666666668</v>
      </c>
      <c r="BD10" s="104"/>
      <c r="BE10" s="105"/>
      <c r="BF10" s="99">
        <f t="shared" si="5"/>
        <v>22.666666666666668</v>
      </c>
      <c r="BG10" s="100" t="str">
        <f t="shared" si="6"/>
        <v>F</v>
      </c>
      <c r="BH10" s="101">
        <f t="shared" si="7"/>
        <v>2</v>
      </c>
      <c r="BI10" s="106"/>
      <c r="BJ10" s="107"/>
      <c r="BK10" s="204">
        <v>291</v>
      </c>
      <c r="BL10" s="294"/>
      <c r="BM10" s="294"/>
      <c r="BN10" s="294"/>
      <c r="BO10" s="295"/>
    </row>
    <row r="11" spans="1:67" ht="18.75">
      <c r="A11" s="74">
        <v>6</v>
      </c>
      <c r="B11" s="191" t="s">
        <v>252</v>
      </c>
      <c r="C11" s="76">
        <v>1</v>
      </c>
      <c r="D11" s="77">
        <v>5</v>
      </c>
      <c r="E11" s="77">
        <v>5</v>
      </c>
      <c r="F11" s="79">
        <v>5</v>
      </c>
      <c r="G11" s="80"/>
      <c r="H11" s="76">
        <v>1</v>
      </c>
      <c r="I11" s="78">
        <v>5</v>
      </c>
      <c r="J11" s="78">
        <v>5</v>
      </c>
      <c r="K11" s="79">
        <v>4</v>
      </c>
      <c r="L11" s="82">
        <v>5</v>
      </c>
      <c r="M11" s="76">
        <v>1</v>
      </c>
      <c r="N11" s="83">
        <v>5</v>
      </c>
      <c r="O11" s="78">
        <v>5</v>
      </c>
      <c r="P11" s="78">
        <v>5</v>
      </c>
      <c r="Q11" s="79">
        <v>5</v>
      </c>
      <c r="R11" s="85">
        <v>5</v>
      </c>
      <c r="S11" s="86">
        <f t="shared" si="0"/>
        <v>21</v>
      </c>
      <c r="T11" s="87">
        <f t="shared" si="3"/>
        <v>2</v>
      </c>
      <c r="U11" s="76">
        <v>1</v>
      </c>
      <c r="V11" s="88">
        <v>5</v>
      </c>
      <c r="W11" s="88">
        <v>5</v>
      </c>
      <c r="X11" s="78">
        <v>5</v>
      </c>
      <c r="Y11" s="78"/>
      <c r="Z11" s="80"/>
      <c r="AA11" s="135">
        <v>1</v>
      </c>
      <c r="AB11" s="89"/>
      <c r="AC11" s="327">
        <v>5</v>
      </c>
      <c r="AD11" s="78">
        <v>4</v>
      </c>
      <c r="AE11" s="90">
        <v>5</v>
      </c>
      <c r="AF11" s="359"/>
      <c r="AG11" s="135"/>
      <c r="AH11" s="81"/>
      <c r="AI11" s="81">
        <v>5</v>
      </c>
      <c r="AJ11" s="78">
        <v>5</v>
      </c>
      <c r="AK11" s="78">
        <v>4</v>
      </c>
      <c r="AL11" s="78">
        <v>4</v>
      </c>
      <c r="AM11" s="86">
        <f t="shared" si="1"/>
        <v>35</v>
      </c>
      <c r="AN11" s="87">
        <f t="shared" si="4"/>
        <v>2</v>
      </c>
      <c r="AO11" s="76">
        <v>1</v>
      </c>
      <c r="AP11" s="317"/>
      <c r="AQ11" s="91"/>
      <c r="AR11" s="92"/>
      <c r="AS11" s="93"/>
      <c r="AT11" s="93">
        <v>4</v>
      </c>
      <c r="AU11" s="92"/>
      <c r="AV11" s="91">
        <v>4</v>
      </c>
      <c r="AW11" s="78">
        <v>4</v>
      </c>
      <c r="AX11" s="93">
        <v>1</v>
      </c>
      <c r="AY11" s="90">
        <v>4</v>
      </c>
      <c r="AZ11" s="89"/>
      <c r="BA11" s="94"/>
      <c r="BB11" s="66"/>
      <c r="BC11" s="96">
        <f t="shared" si="2"/>
        <v>35.333333333333336</v>
      </c>
      <c r="BD11" s="104"/>
      <c r="BE11" s="105"/>
      <c r="BF11" s="99">
        <f t="shared" si="5"/>
        <v>35.333333333333336</v>
      </c>
      <c r="BG11" s="100" t="str">
        <f t="shared" si="6"/>
        <v>FX</v>
      </c>
      <c r="BH11" s="101">
        <f t="shared" si="7"/>
        <v>2</v>
      </c>
      <c r="BI11" s="136"/>
      <c r="BJ11" s="137"/>
      <c r="BK11" s="204">
        <v>290</v>
      </c>
      <c r="BL11" s="294"/>
      <c r="BM11" s="294"/>
      <c r="BN11" s="294"/>
      <c r="BO11" s="295"/>
    </row>
    <row r="12" spans="1:67" ht="18.75">
      <c r="A12" s="139">
        <v>7</v>
      </c>
      <c r="B12" s="191" t="s">
        <v>253</v>
      </c>
      <c r="C12" s="76">
        <v>0</v>
      </c>
      <c r="D12" s="78"/>
      <c r="E12" s="78"/>
      <c r="F12" s="79">
        <v>4</v>
      </c>
      <c r="G12" s="80"/>
      <c r="H12" s="76">
        <v>1</v>
      </c>
      <c r="I12" s="78"/>
      <c r="J12" s="78"/>
      <c r="K12" s="79"/>
      <c r="L12" s="80"/>
      <c r="M12" s="76"/>
      <c r="N12" s="83">
        <v>4</v>
      </c>
      <c r="O12" s="93"/>
      <c r="P12" s="78"/>
      <c r="Q12" s="79"/>
      <c r="R12" s="85"/>
      <c r="S12" s="86">
        <f t="shared" si="0"/>
        <v>3.6</v>
      </c>
      <c r="T12" s="87">
        <f t="shared" si="3"/>
        <v>0</v>
      </c>
      <c r="U12" s="76"/>
      <c r="V12" s="88"/>
      <c r="W12" s="88"/>
      <c r="X12" s="78"/>
      <c r="Y12" s="78"/>
      <c r="Z12" s="80"/>
      <c r="AA12" s="135"/>
      <c r="AB12" s="89"/>
      <c r="AC12" s="327"/>
      <c r="AD12" s="78"/>
      <c r="AE12" s="90"/>
      <c r="AF12" s="359"/>
      <c r="AG12" s="135"/>
      <c r="AH12" s="140"/>
      <c r="AI12" s="140"/>
      <c r="AJ12" s="78">
        <v>4</v>
      </c>
      <c r="AK12" s="78"/>
      <c r="AL12" s="78"/>
      <c r="AM12" s="86">
        <f t="shared" si="1"/>
        <v>3.8</v>
      </c>
      <c r="AN12" s="87">
        <f t="shared" si="4"/>
        <v>0</v>
      </c>
      <c r="AO12" s="92"/>
      <c r="AP12" s="317"/>
      <c r="AQ12" s="91"/>
      <c r="AR12" s="92"/>
      <c r="AS12" s="93"/>
      <c r="AT12" s="93">
        <v>4</v>
      </c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5.2</v>
      </c>
      <c r="BD12" s="104"/>
      <c r="BE12" s="105"/>
      <c r="BF12" s="99">
        <f t="shared" si="5"/>
        <v>5.2</v>
      </c>
      <c r="BG12" s="100" t="str">
        <f t="shared" si="6"/>
        <v>F</v>
      </c>
      <c r="BH12" s="101">
        <f t="shared" si="7"/>
        <v>2</v>
      </c>
      <c r="BI12" s="106"/>
      <c r="BJ12" s="107"/>
      <c r="BK12" s="204"/>
      <c r="BL12" s="294"/>
      <c r="BM12" s="294"/>
      <c r="BN12" s="294"/>
      <c r="BO12" s="295"/>
    </row>
    <row r="13" spans="1:67" ht="18.75">
      <c r="A13" s="192">
        <v>8</v>
      </c>
      <c r="B13" s="191" t="s">
        <v>254</v>
      </c>
      <c r="C13" s="142">
        <v>0</v>
      </c>
      <c r="D13" s="143"/>
      <c r="E13" s="143"/>
      <c r="F13" s="345">
        <v>4</v>
      </c>
      <c r="G13" s="145"/>
      <c r="H13" s="151">
        <v>1</v>
      </c>
      <c r="I13" s="143"/>
      <c r="J13" s="143"/>
      <c r="K13" s="144">
        <v>4</v>
      </c>
      <c r="L13" s="145">
        <v>4</v>
      </c>
      <c r="M13" s="151">
        <v>1</v>
      </c>
      <c r="N13" s="143">
        <v>4</v>
      </c>
      <c r="O13" s="143"/>
      <c r="P13" s="146"/>
      <c r="Q13" s="147">
        <v>4</v>
      </c>
      <c r="R13" s="148"/>
      <c r="S13" s="149">
        <f t="shared" si="0"/>
        <v>8.8000000000000007</v>
      </c>
      <c r="T13" s="150">
        <f t="shared" si="3"/>
        <v>1</v>
      </c>
      <c r="U13" s="151">
        <v>1</v>
      </c>
      <c r="V13" s="152"/>
      <c r="W13" s="152">
        <v>4</v>
      </c>
      <c r="X13" s="146"/>
      <c r="Y13" s="146"/>
      <c r="Z13" s="153"/>
      <c r="AA13" s="142"/>
      <c r="AB13" s="154">
        <v>4</v>
      </c>
      <c r="AC13" s="343">
        <v>4</v>
      </c>
      <c r="AD13" s="146"/>
      <c r="AE13" s="155">
        <v>4</v>
      </c>
      <c r="AF13" s="398"/>
      <c r="AG13" s="142">
        <v>1</v>
      </c>
      <c r="AH13" s="156"/>
      <c r="AI13" s="156"/>
      <c r="AJ13" s="146">
        <v>5</v>
      </c>
      <c r="AK13" s="146">
        <v>4</v>
      </c>
      <c r="AL13" s="146">
        <v>4</v>
      </c>
      <c r="AM13" s="149">
        <f t="shared" si="1"/>
        <v>19.899999999999999</v>
      </c>
      <c r="AN13" s="150">
        <f t="shared" si="4"/>
        <v>1</v>
      </c>
      <c r="AO13" s="142">
        <v>1</v>
      </c>
      <c r="AP13" s="388"/>
      <c r="AQ13" s="158"/>
      <c r="AR13" s="142">
        <v>1</v>
      </c>
      <c r="AS13" s="143"/>
      <c r="AT13" s="143">
        <v>4</v>
      </c>
      <c r="AU13" s="142"/>
      <c r="AV13" s="158">
        <v>3</v>
      </c>
      <c r="AW13" s="143">
        <v>4</v>
      </c>
      <c r="AX13" s="143"/>
      <c r="AY13" s="155">
        <v>4</v>
      </c>
      <c r="AZ13" s="154"/>
      <c r="BA13" s="159"/>
      <c r="BB13" s="160"/>
      <c r="BC13" s="161">
        <f t="shared" si="2"/>
        <v>24.599999999999998</v>
      </c>
      <c r="BD13" s="198"/>
      <c r="BE13" s="199"/>
      <c r="BF13" s="162">
        <f t="shared" si="5"/>
        <v>24.599999999999998</v>
      </c>
      <c r="BG13" s="163" t="str">
        <f t="shared" si="6"/>
        <v>F</v>
      </c>
      <c r="BH13" s="164">
        <f t="shared" si="7"/>
        <v>2</v>
      </c>
      <c r="BI13" s="165"/>
      <c r="BJ13" s="166"/>
      <c r="BK13" s="299" t="s">
        <v>299</v>
      </c>
      <c r="BL13" s="300"/>
      <c r="BM13" s="300"/>
      <c r="BN13" s="300"/>
      <c r="BO13" s="301"/>
    </row>
    <row r="14" spans="1:67" ht="19.5" thickBot="1">
      <c r="A14" s="200">
        <v>9</v>
      </c>
      <c r="B14" s="393" t="s">
        <v>255</v>
      </c>
      <c r="C14" s="201">
        <v>1</v>
      </c>
      <c r="D14" s="201"/>
      <c r="E14" s="201"/>
      <c r="F14" s="346">
        <v>4</v>
      </c>
      <c r="G14" s="178"/>
      <c r="H14" s="178">
        <v>1</v>
      </c>
      <c r="I14" s="178"/>
      <c r="J14" s="178"/>
      <c r="K14" s="178">
        <v>5</v>
      </c>
      <c r="L14" s="178"/>
      <c r="M14" s="178">
        <v>1</v>
      </c>
      <c r="N14" s="178">
        <v>4</v>
      </c>
      <c r="O14" s="178">
        <v>5</v>
      </c>
      <c r="P14" s="178">
        <v>5</v>
      </c>
      <c r="Q14" s="178">
        <v>4</v>
      </c>
      <c r="R14" s="178">
        <v>4</v>
      </c>
      <c r="S14" s="184">
        <f t="shared" si="0"/>
        <v>13.6</v>
      </c>
      <c r="T14" s="399">
        <f t="shared" si="3"/>
        <v>1</v>
      </c>
      <c r="U14" s="178">
        <v>1</v>
      </c>
      <c r="V14" s="178"/>
      <c r="W14" s="178"/>
      <c r="X14" s="178">
        <v>4</v>
      </c>
      <c r="Y14" s="178">
        <v>4</v>
      </c>
      <c r="Z14" s="178">
        <v>4</v>
      </c>
      <c r="AA14" s="178">
        <v>1</v>
      </c>
      <c r="AB14" s="178">
        <v>4</v>
      </c>
      <c r="AC14" s="400">
        <v>4</v>
      </c>
      <c r="AD14" s="178"/>
      <c r="AE14" s="178">
        <v>4</v>
      </c>
      <c r="AF14" s="401"/>
      <c r="AG14" s="178">
        <v>1</v>
      </c>
      <c r="AH14" s="178"/>
      <c r="AI14" s="178"/>
      <c r="AJ14" s="178">
        <v>4</v>
      </c>
      <c r="AK14" s="178">
        <v>4</v>
      </c>
      <c r="AL14" s="178"/>
      <c r="AM14" s="184">
        <f t="shared" si="1"/>
        <v>24.3</v>
      </c>
      <c r="AN14" s="399">
        <f t="shared" si="4"/>
        <v>1</v>
      </c>
      <c r="AO14" s="178">
        <v>1</v>
      </c>
      <c r="AP14" s="402"/>
      <c r="AQ14" s="178"/>
      <c r="AR14" s="178"/>
      <c r="AS14" s="178"/>
      <c r="AT14" s="178">
        <v>4</v>
      </c>
      <c r="AU14" s="178"/>
      <c r="AV14" s="178">
        <v>3</v>
      </c>
      <c r="AW14" s="178">
        <v>5</v>
      </c>
      <c r="AX14" s="178"/>
      <c r="AY14" s="178">
        <v>4</v>
      </c>
      <c r="AZ14" s="178"/>
      <c r="BA14" s="178"/>
      <c r="BB14" s="178"/>
      <c r="BC14" s="184">
        <f t="shared" si="2"/>
        <v>27.533333333333331</v>
      </c>
      <c r="BD14" s="403"/>
      <c r="BE14" s="403"/>
      <c r="BF14" s="404">
        <f t="shared" si="5"/>
        <v>27.533333333333331</v>
      </c>
      <c r="BG14" s="190" t="str">
        <f t="shared" si="6"/>
        <v>FX</v>
      </c>
      <c r="BH14" s="405">
        <f t="shared" si="7"/>
        <v>2</v>
      </c>
      <c r="BI14" s="178"/>
      <c r="BJ14" s="178"/>
      <c r="BK14" s="311">
        <v>105</v>
      </c>
      <c r="BL14" s="302"/>
      <c r="BM14" s="302"/>
      <c r="BN14" s="302"/>
      <c r="BO14" s="303"/>
    </row>
    <row r="15" spans="1:67">
      <c r="B15" s="362" t="s">
        <v>216</v>
      </c>
    </row>
    <row r="16" spans="1:67">
      <c r="A16">
        <v>1</v>
      </c>
      <c r="B16" t="s">
        <v>90</v>
      </c>
      <c r="D16" s="363" t="s">
        <v>386</v>
      </c>
    </row>
    <row r="17" spans="1:74">
      <c r="A17">
        <v>2</v>
      </c>
      <c r="B17" t="s">
        <v>91</v>
      </c>
      <c r="D17" t="s">
        <v>385</v>
      </c>
    </row>
    <row r="18" spans="1:74">
      <c r="A18">
        <v>3</v>
      </c>
      <c r="B18" t="s">
        <v>92</v>
      </c>
    </row>
    <row r="19" spans="1:74">
      <c r="A19">
        <v>4</v>
      </c>
      <c r="B19" t="s">
        <v>93</v>
      </c>
      <c r="D19" s="362" t="s">
        <v>324</v>
      </c>
      <c r="E19" s="362"/>
      <c r="F19" s="362"/>
      <c r="G19" s="362"/>
      <c r="H19" s="362"/>
      <c r="I19" s="362"/>
      <c r="J19" s="362"/>
      <c r="K19" s="362" t="s">
        <v>328</v>
      </c>
      <c r="L19" s="362"/>
      <c r="M19" s="362"/>
      <c r="N19" s="362"/>
      <c r="O19" s="362"/>
      <c r="P19" s="362" t="s">
        <v>329</v>
      </c>
      <c r="Q19" s="362"/>
      <c r="R19" s="362"/>
      <c r="S19" s="362"/>
      <c r="T19" s="362"/>
      <c r="V19" s="362" t="s">
        <v>323</v>
      </c>
      <c r="W19" s="362"/>
      <c r="X19" s="362"/>
      <c r="Y19" s="362"/>
      <c r="AB19" s="362" t="s">
        <v>317</v>
      </c>
      <c r="AC19" s="362"/>
      <c r="AD19" s="362"/>
      <c r="AE19" t="s">
        <v>343</v>
      </c>
      <c r="AF19" s="191" t="s">
        <v>322</v>
      </c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Z19" s="362" t="s">
        <v>326</v>
      </c>
      <c r="BA19" s="362"/>
      <c r="BB19" s="362"/>
      <c r="BC19" s="362"/>
      <c r="BF19" s="362" t="s">
        <v>348</v>
      </c>
      <c r="BG19" s="362"/>
      <c r="BH19" s="362"/>
      <c r="BI19" s="362"/>
      <c r="BJ19" s="362"/>
      <c r="BK19" s="362"/>
      <c r="BL19" s="362"/>
      <c r="BM19" s="362"/>
      <c r="BN19" s="362"/>
    </row>
    <row r="20" spans="1:74">
      <c r="A20">
        <v>5</v>
      </c>
      <c r="B20" t="s">
        <v>94</v>
      </c>
      <c r="D20" s="420" t="s">
        <v>332</v>
      </c>
      <c r="E20" s="420"/>
      <c r="F20" s="420"/>
      <c r="G20" s="420"/>
      <c r="H20" s="420"/>
      <c r="I20" s="420"/>
      <c r="K20" s="420" t="s">
        <v>336</v>
      </c>
      <c r="L20" s="420"/>
      <c r="M20" s="420"/>
      <c r="N20" s="420"/>
      <c r="P20" s="420" t="s">
        <v>338</v>
      </c>
      <c r="Q20" s="420"/>
      <c r="R20" s="420"/>
      <c r="S20" s="420"/>
      <c r="T20" s="420"/>
      <c r="U20" s="419">
        <v>1</v>
      </c>
      <c r="V20" s="419" t="s">
        <v>340</v>
      </c>
      <c r="W20" s="419"/>
      <c r="X20" s="419"/>
      <c r="Y20" s="419"/>
      <c r="Z20" s="419"/>
      <c r="AA20" s="419">
        <v>1</v>
      </c>
      <c r="AB20" s="419" t="s">
        <v>344</v>
      </c>
      <c r="AC20" s="419"/>
      <c r="AD20" s="419"/>
      <c r="AE20" s="419"/>
      <c r="AH20" t="s">
        <v>346</v>
      </c>
      <c r="AZ20" s="419" t="s">
        <v>339</v>
      </c>
      <c r="BA20" s="419"/>
      <c r="BB20" s="419"/>
      <c r="BC20" s="419"/>
      <c r="BF20" t="s">
        <v>349</v>
      </c>
    </row>
    <row r="21" spans="1:74">
      <c r="A21">
        <v>6</v>
      </c>
      <c r="B21" t="s">
        <v>85</v>
      </c>
      <c r="D21" s="420" t="s">
        <v>333</v>
      </c>
      <c r="E21" s="420"/>
      <c r="F21" s="420"/>
      <c r="G21" s="420"/>
      <c r="H21" s="420"/>
      <c r="I21" s="420"/>
      <c r="K21" s="420" t="s">
        <v>337</v>
      </c>
      <c r="L21" s="420"/>
      <c r="M21" s="420"/>
      <c r="N21" s="420"/>
      <c r="P21" s="420" t="s">
        <v>334</v>
      </c>
      <c r="Q21" s="420"/>
      <c r="R21" s="420"/>
      <c r="S21" s="420"/>
      <c r="T21" s="420"/>
      <c r="U21" s="419">
        <v>1</v>
      </c>
      <c r="V21" s="419" t="s">
        <v>341</v>
      </c>
      <c r="W21" s="419"/>
      <c r="X21" s="419"/>
      <c r="Y21" s="419"/>
      <c r="Z21" s="419"/>
      <c r="AA21" s="419">
        <v>1</v>
      </c>
      <c r="AB21" s="419" t="s">
        <v>345</v>
      </c>
      <c r="AC21" s="419"/>
      <c r="AD21" s="419"/>
      <c r="AE21" s="419"/>
      <c r="AH21" t="s">
        <v>347</v>
      </c>
      <c r="AR21" s="362" t="s">
        <v>362</v>
      </c>
      <c r="AS21" s="362"/>
      <c r="AT21" s="362"/>
      <c r="AZ21" t="s">
        <v>360</v>
      </c>
      <c r="BF21" t="s">
        <v>350</v>
      </c>
      <c r="BL21" t="s">
        <v>437</v>
      </c>
    </row>
    <row r="22" spans="1:74">
      <c r="A22">
        <v>7</v>
      </c>
      <c r="B22" t="s">
        <v>95</v>
      </c>
      <c r="D22" s="420" t="s">
        <v>334</v>
      </c>
      <c r="E22" s="420"/>
      <c r="F22" s="420"/>
      <c r="G22" s="420"/>
      <c r="H22" s="420"/>
      <c r="I22" s="420"/>
      <c r="K22" s="420" t="s">
        <v>335</v>
      </c>
      <c r="L22" s="420"/>
      <c r="M22" s="420"/>
      <c r="N22" s="420"/>
      <c r="P22" s="420" t="s">
        <v>333</v>
      </c>
      <c r="Q22" s="420"/>
      <c r="R22" s="420"/>
      <c r="S22" s="420"/>
      <c r="T22" s="420"/>
      <c r="U22" s="419">
        <v>1</v>
      </c>
      <c r="V22" s="419" t="s">
        <v>342</v>
      </c>
      <c r="W22" s="419"/>
      <c r="X22" s="419"/>
      <c r="Y22" s="419"/>
      <c r="AA22">
        <v>2</v>
      </c>
      <c r="AB22" s="418" t="s">
        <v>378</v>
      </c>
      <c r="AC22" s="418"/>
      <c r="AD22" s="418"/>
      <c r="AE22" s="418"/>
      <c r="AH22" t="s">
        <v>319</v>
      </c>
      <c r="AR22" t="s">
        <v>363</v>
      </c>
      <c r="AZ22" t="s">
        <v>361</v>
      </c>
      <c r="BF22" t="s">
        <v>351</v>
      </c>
      <c r="BL22" t="s">
        <v>316</v>
      </c>
    </row>
    <row r="23" spans="1:74">
      <c r="A23">
        <v>8</v>
      </c>
      <c r="B23" t="s">
        <v>96</v>
      </c>
      <c r="D23" s="420" t="s">
        <v>335</v>
      </c>
      <c r="E23" s="420"/>
      <c r="F23" s="420"/>
      <c r="G23" s="420"/>
      <c r="H23" s="420"/>
      <c r="I23" s="420"/>
      <c r="K23" t="s">
        <v>384</v>
      </c>
      <c r="U23" s="418">
        <v>2</v>
      </c>
      <c r="V23" s="418" t="s">
        <v>378</v>
      </c>
      <c r="W23" s="418"/>
      <c r="X23" s="418"/>
      <c r="Y23" s="418"/>
      <c r="Z23" s="418"/>
      <c r="AA23">
        <v>2</v>
      </c>
      <c r="AB23" s="418" t="s">
        <v>380</v>
      </c>
      <c r="AC23" s="418"/>
      <c r="AD23" s="418"/>
      <c r="AE23" s="418"/>
      <c r="AH23" t="s">
        <v>320</v>
      </c>
      <c r="AR23" t="s">
        <v>364</v>
      </c>
      <c r="BF23" t="s">
        <v>352</v>
      </c>
      <c r="BO23" s="191"/>
    </row>
    <row r="24" spans="1:74">
      <c r="A24">
        <v>9</v>
      </c>
      <c r="B24" t="s">
        <v>97</v>
      </c>
      <c r="K24" t="s">
        <v>367</v>
      </c>
      <c r="P24" s="362" t="s">
        <v>387</v>
      </c>
      <c r="Q24" s="362"/>
      <c r="R24" s="362"/>
      <c r="S24" s="362"/>
      <c r="T24" s="362"/>
      <c r="U24" s="419">
        <v>2</v>
      </c>
      <c r="V24" s="418" t="s">
        <v>379</v>
      </c>
      <c r="W24" s="418"/>
      <c r="X24" s="418"/>
      <c r="Y24" s="418"/>
      <c r="Z24" s="418"/>
      <c r="AA24">
        <v>3</v>
      </c>
      <c r="AB24" t="s">
        <v>383</v>
      </c>
      <c r="AH24" t="s">
        <v>321</v>
      </c>
      <c r="AZ24" t="s">
        <v>356</v>
      </c>
      <c r="BF24" t="s">
        <v>353</v>
      </c>
    </row>
    <row r="25" spans="1:74">
      <c r="A25" s="361">
        <v>10</v>
      </c>
      <c r="B25" t="s">
        <v>98</v>
      </c>
      <c r="U25" s="418">
        <v>2</v>
      </c>
      <c r="V25" s="418" t="s">
        <v>380</v>
      </c>
      <c r="W25" s="418"/>
      <c r="X25" s="418"/>
      <c r="Y25" s="418"/>
      <c r="Z25" s="418"/>
      <c r="AA25">
        <v>3</v>
      </c>
      <c r="AB25" t="s">
        <v>365</v>
      </c>
      <c r="AR25" s="362" t="s">
        <v>362</v>
      </c>
      <c r="AS25" s="362"/>
      <c r="AT25" s="362"/>
      <c r="AZ25" t="s">
        <v>357</v>
      </c>
      <c r="BF25" t="s">
        <v>354</v>
      </c>
    </row>
    <row r="26" spans="1:74">
      <c r="U26">
        <v>3</v>
      </c>
      <c r="V26" t="s">
        <v>356</v>
      </c>
      <c r="AA26" s="420">
        <v>4</v>
      </c>
      <c r="AB26" s="420" t="s">
        <v>334</v>
      </c>
      <c r="AC26" s="420"/>
      <c r="AD26" s="420"/>
      <c r="AE26" s="420"/>
      <c r="AF26" s="420"/>
      <c r="AZ26" t="s">
        <v>358</v>
      </c>
      <c r="BF26" t="s">
        <v>355</v>
      </c>
    </row>
    <row r="27" spans="1:74">
      <c r="D27" s="362" t="s">
        <v>325</v>
      </c>
      <c r="E27" s="362"/>
      <c r="H27" s="362" t="s">
        <v>330</v>
      </c>
      <c r="M27" s="362"/>
      <c r="P27" s="362" t="s">
        <v>331</v>
      </c>
      <c r="Q27" s="362"/>
      <c r="R27" s="362"/>
      <c r="S27" s="362"/>
      <c r="U27">
        <v>3</v>
      </c>
      <c r="V27" s="75" t="s">
        <v>357</v>
      </c>
      <c r="AA27" s="420">
        <v>4</v>
      </c>
      <c r="AB27" s="420" t="s">
        <v>333</v>
      </c>
      <c r="AC27" s="420"/>
      <c r="AD27" s="420"/>
      <c r="AE27" s="420"/>
      <c r="AF27" s="420"/>
      <c r="AJ27" s="362" t="s">
        <v>376</v>
      </c>
      <c r="AK27" s="362"/>
      <c r="AL27" s="362"/>
      <c r="AM27" s="362"/>
      <c r="AN27" s="362"/>
      <c r="AO27" s="362"/>
      <c r="AP27" s="362"/>
      <c r="AQ27" s="362"/>
      <c r="AR27" s="362" t="s">
        <v>368</v>
      </c>
      <c r="AS27" s="362"/>
      <c r="AT27" s="362"/>
      <c r="AU27" s="362"/>
      <c r="AV27" s="362"/>
      <c r="AW27" s="362"/>
    </row>
    <row r="28" spans="1:74">
      <c r="H28" s="420" t="s">
        <v>332</v>
      </c>
      <c r="I28" s="420"/>
      <c r="J28" s="420"/>
      <c r="K28" s="420"/>
      <c r="L28" s="420"/>
      <c r="M28" s="420"/>
      <c r="U28">
        <v>3</v>
      </c>
      <c r="V28" t="s">
        <v>358</v>
      </c>
      <c r="AA28" s="421">
        <v>5</v>
      </c>
      <c r="AB28" s="421" t="s">
        <v>381</v>
      </c>
      <c r="AC28" s="421"/>
      <c r="AD28" s="421"/>
      <c r="AE28" s="421"/>
      <c r="AJ28" t="s">
        <v>374</v>
      </c>
      <c r="AR28" t="s">
        <v>369</v>
      </c>
      <c r="AZ28" s="362" t="s">
        <v>327</v>
      </c>
      <c r="BA28" s="362"/>
      <c r="BB28" s="362"/>
      <c r="BC28" s="362"/>
      <c r="BG28" s="362" t="s">
        <v>388</v>
      </c>
      <c r="BH28" s="362"/>
      <c r="BI28" s="362"/>
      <c r="BN28" s="362"/>
      <c r="BO28" s="362"/>
      <c r="BP28" s="362"/>
      <c r="BQ28" s="362"/>
      <c r="BR28" s="362"/>
      <c r="BS28" s="362"/>
      <c r="BT28" s="362"/>
      <c r="BU28" s="362"/>
      <c r="BV28" s="362"/>
    </row>
    <row r="29" spans="1:74">
      <c r="O29" s="420">
        <v>4</v>
      </c>
      <c r="P29" s="420" t="s">
        <v>333</v>
      </c>
      <c r="Q29" s="420"/>
      <c r="R29" s="420"/>
      <c r="S29" s="420"/>
      <c r="U29">
        <v>3</v>
      </c>
      <c r="V29" t="s">
        <v>359</v>
      </c>
      <c r="AA29" s="421">
        <v>5</v>
      </c>
      <c r="AB29" s="421" t="s">
        <v>382</v>
      </c>
      <c r="AC29" s="421"/>
      <c r="AD29" s="421"/>
      <c r="AE29" s="421"/>
      <c r="AJ29" t="s">
        <v>375</v>
      </c>
      <c r="AR29" t="s">
        <v>370</v>
      </c>
      <c r="AZ29" t="s">
        <v>360</v>
      </c>
      <c r="BF29">
        <v>1</v>
      </c>
      <c r="BG29" t="s">
        <v>389</v>
      </c>
    </row>
    <row r="30" spans="1:74">
      <c r="D30" s="362" t="s">
        <v>396</v>
      </c>
      <c r="E30" s="362"/>
      <c r="F30" s="362"/>
      <c r="G30" s="362"/>
      <c r="H30" s="362"/>
      <c r="I30" s="362"/>
      <c r="J30" s="362" t="s">
        <v>323</v>
      </c>
      <c r="O30" s="420">
        <v>4</v>
      </c>
      <c r="P30" s="420" t="s">
        <v>338</v>
      </c>
      <c r="Q30" s="420"/>
      <c r="R30" s="420"/>
      <c r="S30" s="420"/>
      <c r="U30">
        <v>3</v>
      </c>
      <c r="V30" t="s">
        <v>365</v>
      </c>
      <c r="AA30" s="422">
        <v>6</v>
      </c>
      <c r="AB30" s="422" t="s">
        <v>318</v>
      </c>
      <c r="AC30" s="422"/>
      <c r="AD30" s="422"/>
      <c r="AE30" s="422"/>
      <c r="AJ30" t="s">
        <v>401</v>
      </c>
      <c r="AR30" t="s">
        <v>371</v>
      </c>
      <c r="AZ30" t="s">
        <v>361</v>
      </c>
      <c r="BF30">
        <v>2</v>
      </c>
      <c r="BG30" t="s">
        <v>390</v>
      </c>
    </row>
    <row r="31" spans="1:74">
      <c r="D31" s="419" t="s">
        <v>339</v>
      </c>
      <c r="E31" s="419"/>
      <c r="F31" s="419"/>
      <c r="G31" s="419"/>
      <c r="J31" t="s">
        <v>397</v>
      </c>
      <c r="O31" s="421">
        <v>5</v>
      </c>
      <c r="P31" s="421" t="s">
        <v>381</v>
      </c>
      <c r="Q31" s="421"/>
      <c r="R31" s="421"/>
      <c r="S31" s="421"/>
      <c r="U31">
        <v>3</v>
      </c>
      <c r="V31" t="s">
        <v>366</v>
      </c>
      <c r="AA31" s="422">
        <v>6</v>
      </c>
      <c r="AB31" s="422" t="s">
        <v>316</v>
      </c>
      <c r="AC31" s="422"/>
      <c r="AD31" s="422"/>
      <c r="AE31" s="422"/>
      <c r="AJ31" t="s">
        <v>100</v>
      </c>
      <c r="AR31" t="s">
        <v>372</v>
      </c>
      <c r="BF31">
        <v>3</v>
      </c>
      <c r="BG31" t="s">
        <v>391</v>
      </c>
    </row>
    <row r="32" spans="1:74">
      <c r="D32" s="419" t="s">
        <v>377</v>
      </c>
      <c r="E32" s="419"/>
      <c r="F32" s="419"/>
      <c r="J32" t="s">
        <v>398</v>
      </c>
      <c r="O32" s="421">
        <v>5</v>
      </c>
      <c r="P32" s="421" t="s">
        <v>382</v>
      </c>
      <c r="Q32" s="421"/>
      <c r="R32" s="421"/>
      <c r="S32" s="421"/>
      <c r="U32">
        <v>3</v>
      </c>
      <c r="V32" t="s">
        <v>395</v>
      </c>
      <c r="AR32" t="s">
        <v>373</v>
      </c>
      <c r="AZ32" s="362" t="s">
        <v>392</v>
      </c>
      <c r="BA32" s="362"/>
      <c r="BB32" s="362"/>
      <c r="BC32" s="362"/>
      <c r="BD32" s="362"/>
      <c r="BE32" s="362"/>
      <c r="BF32" s="362"/>
      <c r="BG32" s="362" t="s">
        <v>393</v>
      </c>
      <c r="BH32" s="362"/>
      <c r="BI32" s="362"/>
    </row>
    <row r="33" spans="10:22">
      <c r="J33" t="s">
        <v>399</v>
      </c>
      <c r="O33" s="422">
        <v>6</v>
      </c>
      <c r="P33" s="422" t="s">
        <v>318</v>
      </c>
      <c r="Q33" s="422"/>
      <c r="R33" s="422"/>
      <c r="S33" s="422"/>
      <c r="U33">
        <v>3</v>
      </c>
      <c r="V33" t="s">
        <v>394</v>
      </c>
    </row>
    <row r="34" spans="10:22">
      <c r="O34" s="422">
        <v>6</v>
      </c>
      <c r="P34" s="422" t="s">
        <v>316</v>
      </c>
      <c r="Q34" s="422"/>
      <c r="R34" s="422"/>
      <c r="S34" s="422"/>
      <c r="U34">
        <v>3</v>
      </c>
      <c r="V34" t="s">
        <v>400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6" r:id="rId4" tooltip="Информация о студенте" display="http://dispace.edu.nstu.ru/personal/index/46272"/>
    <hyperlink ref="B7" r:id="rId5" tooltip="Информация о студенте" display="http://dispace.edu.nstu.ru/personal/index/46276"/>
    <hyperlink ref="B8" r:id="rId6" tooltip="Информация о студенте" display="http://dispace.edu.nstu.ru/personal/index/46266"/>
    <hyperlink ref="B9" r:id="rId7" tooltip="Информация о студенте" display="http://dispace.edu.nstu.ru/personal/index/46120"/>
    <hyperlink ref="B10" r:id="rId8" tooltip="Информация о студенте" display="http://dispace.edu.nstu.ru/personal/index/46149"/>
    <hyperlink ref="B11" r:id="rId9" tooltip="Информация о студенте" display="http://dispace.edu.nstu.ru/personal/index/46142"/>
    <hyperlink ref="B12" r:id="rId10" tooltip="Информация о студенте" display="http://dispace.edu.nstu.ru/personal/index/46155"/>
    <hyperlink ref="B13" r:id="rId11" tooltip="Информация о студенте" display="http://dispace.edu.nstu.ru/personal/index/38856"/>
    <hyperlink ref="B14" r:id="rId12" tooltip="Информация о студенте" display="http://dispace.edu.nstu.ru/personal/index/46210"/>
    <hyperlink ref="AZ23:BO23" r:id="rId13" display="http://dispace.edu.nstu.ru/didesk/course/show/1033/1"/>
    <hyperlink ref="BA23:BN23" r:id="rId14" display="http://dispace.edu.nstu.ru/didesk/course/show/1033/1"/>
    <hyperlink ref="AZ23:BN23" r:id="rId15" display="http://dispace.edu.nstu.ru/didesk/course/show/1033/1"/>
    <hyperlink ref="AY23:BN23" r:id="rId16" display="http://dispace.edu.nstu.ru/didesk/course/show/1033/1"/>
    <hyperlink ref="AF19:AU19" r:id="rId17" display="http://dispace.edu.nstu.ru/didesk/course/show/1033/1"/>
  </hyperlinks>
  <pageMargins left="0.7" right="0.7" top="0.75" bottom="0.75" header="0.3" footer="0.3"/>
  <pageSetup paperSize="9" orientation="portrait" r:id="rId18"/>
</worksheet>
</file>

<file path=xl/worksheets/sheet7.xml><?xml version="1.0" encoding="utf-8"?>
<worksheet xmlns="http://schemas.openxmlformats.org/spreadsheetml/2006/main" xmlns:r="http://schemas.openxmlformats.org/officeDocument/2006/relationships">
  <dimension ref="A1:BP26"/>
  <sheetViews>
    <sheetView zoomScale="80" zoomScaleNormal="80" workbookViewId="0">
      <selection activeCell="N28" sqref="N28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78"/>
      <c r="C1" s="279"/>
      <c r="D1" s="278"/>
      <c r="E1" s="278"/>
      <c r="F1" s="278"/>
      <c r="G1" s="278"/>
      <c r="H1" s="278"/>
      <c r="I1" s="278"/>
      <c r="J1" s="280"/>
      <c r="K1" s="280"/>
      <c r="L1" s="278"/>
      <c r="M1" s="278"/>
      <c r="N1" s="280" t="s">
        <v>64</v>
      </c>
      <c r="O1" s="280"/>
      <c r="P1" s="280"/>
      <c r="Q1" s="280"/>
      <c r="R1" s="280"/>
      <c r="S1" s="280"/>
      <c r="T1" s="280"/>
      <c r="U1" s="280" t="s">
        <v>65</v>
      </c>
      <c r="V1" s="280"/>
      <c r="W1" s="280"/>
      <c r="X1" s="280"/>
      <c r="Y1" s="280"/>
      <c r="Z1" s="280"/>
      <c r="AA1" s="280"/>
      <c r="AB1" s="280"/>
      <c r="AC1" s="278"/>
      <c r="AD1" s="280" t="s">
        <v>66</v>
      </c>
      <c r="AE1" s="280"/>
      <c r="AF1" s="280"/>
      <c r="AG1" s="280"/>
      <c r="AH1" s="280"/>
      <c r="AI1" s="280"/>
      <c r="AJ1" s="282"/>
      <c r="AK1" s="280"/>
      <c r="AL1" s="283"/>
      <c r="AM1" s="280" t="s">
        <v>67</v>
      </c>
      <c r="AN1" s="283"/>
      <c r="AO1" s="280"/>
      <c r="AP1" s="280"/>
      <c r="AQ1" s="280"/>
      <c r="AR1" s="280"/>
      <c r="AS1" s="283"/>
      <c r="AT1" s="283"/>
      <c r="AU1" s="284" t="s">
        <v>68</v>
      </c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K1" s="285"/>
    </row>
    <row r="2" spans="1:67" ht="18.75">
      <c r="B2" s="279" t="s">
        <v>69</v>
      </c>
      <c r="C2" s="279" t="s">
        <v>188</v>
      </c>
      <c r="D2" s="279"/>
      <c r="E2" s="279"/>
      <c r="F2" s="279"/>
      <c r="G2" s="279"/>
      <c r="H2" s="279"/>
      <c r="I2" s="278"/>
      <c r="J2" s="278"/>
      <c r="K2" s="278"/>
      <c r="L2" s="278"/>
      <c r="M2" s="285"/>
      <c r="N2" s="280"/>
      <c r="O2" s="280"/>
      <c r="P2" s="280"/>
      <c r="Q2" s="280"/>
      <c r="R2" s="280"/>
      <c r="S2" s="280"/>
      <c r="T2" s="280"/>
      <c r="U2" s="280" t="s">
        <v>70</v>
      </c>
      <c r="V2" s="280"/>
      <c r="W2" s="280"/>
      <c r="X2" s="280"/>
      <c r="Y2" s="280"/>
      <c r="Z2" s="280"/>
      <c r="AA2" s="280"/>
      <c r="AB2" s="280"/>
      <c r="AC2" s="280"/>
      <c r="AD2" s="278" t="s">
        <v>71</v>
      </c>
      <c r="AE2" s="278"/>
      <c r="AF2" s="278"/>
      <c r="AG2" s="278"/>
      <c r="AI2" s="278"/>
      <c r="AJ2" s="285"/>
      <c r="AK2" s="278"/>
      <c r="AL2" s="278"/>
      <c r="AM2" s="278" t="s">
        <v>72</v>
      </c>
      <c r="AN2" s="278"/>
      <c r="AO2" s="278"/>
      <c r="AP2" s="278"/>
      <c r="AQ2" s="278"/>
      <c r="AR2" s="278"/>
      <c r="AS2" s="285"/>
      <c r="AT2" s="285"/>
      <c r="AU2" s="191" t="s">
        <v>73</v>
      </c>
      <c r="BB2" s="285"/>
      <c r="BC2" s="285"/>
      <c r="BD2" s="285"/>
      <c r="BE2" s="285"/>
      <c r="BF2" s="285"/>
      <c r="BG2" s="285"/>
      <c r="BH2" s="285"/>
      <c r="BI2" s="285"/>
      <c r="BK2" s="285"/>
    </row>
    <row r="3" spans="1:67" ht="21" thickBot="1">
      <c r="B3" s="286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8" t="s">
        <v>101</v>
      </c>
      <c r="Y3" s="288"/>
      <c r="Z3" s="288"/>
      <c r="AA3" s="288"/>
      <c r="AB3" s="288"/>
      <c r="AC3" s="288"/>
      <c r="AD3" s="288"/>
      <c r="AE3" s="288"/>
      <c r="AF3" s="288"/>
      <c r="AG3" s="28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85"/>
      <c r="AT3" s="285"/>
      <c r="AU3" s="284" t="s">
        <v>74</v>
      </c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K3" s="285"/>
    </row>
    <row r="4" spans="1:67" ht="69">
      <c r="A4" s="1">
        <v>0</v>
      </c>
      <c r="B4" s="2"/>
      <c r="C4" s="3" t="s">
        <v>102</v>
      </c>
      <c r="D4" s="4" t="s">
        <v>103</v>
      </c>
      <c r="E4" s="367" t="s">
        <v>104</v>
      </c>
      <c r="F4" s="5" t="s">
        <v>424</v>
      </c>
      <c r="G4" s="368" t="s">
        <v>1</v>
      </c>
      <c r="H4" s="3" t="s">
        <v>106</v>
      </c>
      <c r="I4" s="4" t="s">
        <v>107</v>
      </c>
      <c r="J4" s="367" t="s">
        <v>108</v>
      </c>
      <c r="K4" s="367" t="s">
        <v>407</v>
      </c>
      <c r="L4" s="15" t="s">
        <v>24</v>
      </c>
      <c r="M4" s="3" t="s">
        <v>110</v>
      </c>
      <c r="N4" s="4" t="s">
        <v>111</v>
      </c>
      <c r="O4" s="367" t="s">
        <v>112</v>
      </c>
      <c r="P4" s="367" t="s">
        <v>113</v>
      </c>
      <c r="Q4" s="9" t="s">
        <v>114</v>
      </c>
      <c r="R4" s="10" t="s">
        <v>115</v>
      </c>
      <c r="S4" s="11" t="s">
        <v>13</v>
      </c>
      <c r="T4" s="439" t="s">
        <v>14</v>
      </c>
      <c r="U4" s="3" t="s">
        <v>116</v>
      </c>
      <c r="V4" s="4" t="s">
        <v>117</v>
      </c>
      <c r="W4" s="367" t="s">
        <v>118</v>
      </c>
      <c r="X4" s="360" t="s">
        <v>119</v>
      </c>
      <c r="Y4" s="3" t="s">
        <v>120</v>
      </c>
      <c r="Z4" s="369" t="s">
        <v>121</v>
      </c>
      <c r="AA4" s="369" t="s">
        <v>122</v>
      </c>
      <c r="AB4" s="370" t="s">
        <v>123</v>
      </c>
      <c r="AC4" s="3" t="s">
        <v>124</v>
      </c>
      <c r="AD4" s="369" t="s">
        <v>125</v>
      </c>
      <c r="AE4" s="8" t="s">
        <v>126</v>
      </c>
      <c r="AF4" s="367" t="s">
        <v>104</v>
      </c>
      <c r="AG4" s="3" t="s">
        <v>127</v>
      </c>
      <c r="AH4" s="369" t="s">
        <v>128</v>
      </c>
      <c r="AI4" s="8" t="s">
        <v>129</v>
      </c>
      <c r="AJ4" s="367" t="s">
        <v>104</v>
      </c>
      <c r="AK4" s="18" t="s">
        <v>130</v>
      </c>
      <c r="AL4" s="369" t="s">
        <v>131</v>
      </c>
      <c r="AM4" s="274" t="s">
        <v>31</v>
      </c>
      <c r="AN4" s="449" t="s">
        <v>14</v>
      </c>
      <c r="AO4" s="8" t="s">
        <v>132</v>
      </c>
      <c r="AP4" s="367" t="s">
        <v>104</v>
      </c>
      <c r="AQ4" s="3" t="s">
        <v>133</v>
      </c>
      <c r="AR4" s="369" t="s">
        <v>134</v>
      </c>
      <c r="AS4" s="8" t="s">
        <v>135</v>
      </c>
      <c r="AT4" s="371" t="s">
        <v>34</v>
      </c>
      <c r="AU4" s="372" t="s">
        <v>136</v>
      </c>
      <c r="AV4" s="19" t="s">
        <v>415</v>
      </c>
      <c r="AW4" s="19" t="s">
        <v>138</v>
      </c>
      <c r="AX4" s="360" t="s">
        <v>139</v>
      </c>
      <c r="AY4" s="360" t="s">
        <v>140</v>
      </c>
      <c r="AZ4" s="13" t="s">
        <v>141</v>
      </c>
      <c r="BA4" s="20" t="s">
        <v>142</v>
      </c>
      <c r="BB4" s="13" t="s">
        <v>112</v>
      </c>
      <c r="BC4" s="21" t="s">
        <v>38</v>
      </c>
      <c r="BD4" s="22" t="s">
        <v>39</v>
      </c>
      <c r="BE4" s="23" t="s">
        <v>40</v>
      </c>
      <c r="BF4" s="24" t="s">
        <v>41</v>
      </c>
      <c r="BG4" s="25" t="s">
        <v>42</v>
      </c>
      <c r="BH4" s="26" t="s">
        <v>43</v>
      </c>
      <c r="BI4" s="27" t="s">
        <v>44</v>
      </c>
      <c r="BJ4" s="28"/>
      <c r="BK4" s="29"/>
      <c r="BL4" s="29"/>
      <c r="BM4" s="29"/>
      <c r="BN4" s="29"/>
      <c r="BO4" s="30"/>
    </row>
    <row r="5" spans="1:67" ht="19.5" thickBot="1">
      <c r="A5" s="206"/>
      <c r="B5" s="33" t="s">
        <v>45</v>
      </c>
      <c r="C5" s="34" t="s">
        <v>46</v>
      </c>
      <c r="D5" s="35" t="s">
        <v>48</v>
      </c>
      <c r="E5" s="373" t="s">
        <v>143</v>
      </c>
      <c r="F5" s="36" t="s">
        <v>48</v>
      </c>
      <c r="G5" s="36" t="s">
        <v>50</v>
      </c>
      <c r="H5" s="37" t="s">
        <v>46</v>
      </c>
      <c r="I5" s="38" t="s">
        <v>48</v>
      </c>
      <c r="J5" s="373" t="s">
        <v>143</v>
      </c>
      <c r="K5" s="36" t="s">
        <v>48</v>
      </c>
      <c r="L5" s="39" t="s">
        <v>50</v>
      </c>
      <c r="M5" s="40" t="s">
        <v>46</v>
      </c>
      <c r="N5" s="41" t="s">
        <v>48</v>
      </c>
      <c r="O5" s="374" t="s">
        <v>143</v>
      </c>
      <c r="P5" s="375" t="s">
        <v>143</v>
      </c>
      <c r="Q5" s="42" t="s">
        <v>48</v>
      </c>
      <c r="R5" s="43" t="s">
        <v>48</v>
      </c>
      <c r="S5" s="44"/>
      <c r="T5" s="440"/>
      <c r="U5" s="40" t="s">
        <v>46</v>
      </c>
      <c r="V5" s="45" t="s">
        <v>48</v>
      </c>
      <c r="W5" s="374" t="s">
        <v>143</v>
      </c>
      <c r="X5" s="46" t="s">
        <v>48</v>
      </c>
      <c r="Y5" s="376" t="s">
        <v>46</v>
      </c>
      <c r="Z5" s="137" t="s">
        <v>48</v>
      </c>
      <c r="AA5" s="137" t="s">
        <v>48</v>
      </c>
      <c r="AB5" s="377" t="s">
        <v>48</v>
      </c>
      <c r="AC5" s="40" t="s">
        <v>46</v>
      </c>
      <c r="AD5" s="137" t="s">
        <v>48</v>
      </c>
      <c r="AE5" s="48" t="s">
        <v>48</v>
      </c>
      <c r="AF5" s="378" t="s">
        <v>143</v>
      </c>
      <c r="AG5" s="379" t="s">
        <v>46</v>
      </c>
      <c r="AH5" s="41" t="s">
        <v>48</v>
      </c>
      <c r="AI5" s="41" t="s">
        <v>48</v>
      </c>
      <c r="AJ5" s="380" t="s">
        <v>144</v>
      </c>
      <c r="AK5" s="56"/>
      <c r="AL5" s="58" t="s">
        <v>48</v>
      </c>
      <c r="AM5" s="381"/>
      <c r="AN5" s="450"/>
      <c r="AO5" s="382" t="s">
        <v>48</v>
      </c>
      <c r="AP5" s="383" t="s">
        <v>143</v>
      </c>
      <c r="AQ5" s="59" t="s">
        <v>46</v>
      </c>
      <c r="AR5" s="57" t="s">
        <v>48</v>
      </c>
      <c r="AS5" s="57" t="s">
        <v>48</v>
      </c>
      <c r="AT5" s="384" t="s">
        <v>48</v>
      </c>
      <c r="AU5" s="61" t="s">
        <v>49</v>
      </c>
      <c r="AV5" s="62" t="s">
        <v>145</v>
      </c>
      <c r="AW5" s="63" t="s">
        <v>146</v>
      </c>
      <c r="AX5" s="64" t="s">
        <v>51</v>
      </c>
      <c r="AY5" s="63" t="s">
        <v>147</v>
      </c>
      <c r="AZ5" s="63" t="s">
        <v>148</v>
      </c>
      <c r="BA5" s="63" t="s">
        <v>149</v>
      </c>
      <c r="BB5" s="65" t="s">
        <v>150</v>
      </c>
      <c r="BC5" s="66"/>
      <c r="BD5" s="443"/>
      <c r="BE5" s="444"/>
      <c r="BF5" s="67"/>
      <c r="BG5" s="68"/>
      <c r="BH5" s="69"/>
      <c r="BI5" s="385">
        <v>1</v>
      </c>
      <c r="BJ5" s="386">
        <v>2</v>
      </c>
      <c r="BK5" s="387"/>
      <c r="BL5" s="387"/>
      <c r="BM5" s="387"/>
      <c r="BN5" s="387"/>
      <c r="BO5" s="386"/>
    </row>
    <row r="6" spans="1:67" ht="18.75">
      <c r="A6" s="235">
        <v>1</v>
      </c>
      <c r="B6" s="364" t="s">
        <v>175</v>
      </c>
      <c r="C6" s="236">
        <v>1</v>
      </c>
      <c r="D6" s="237"/>
      <c r="E6" s="237">
        <v>4</v>
      </c>
      <c r="F6" s="354">
        <v>5</v>
      </c>
      <c r="G6" s="240"/>
      <c r="H6" s="236"/>
      <c r="I6" s="238"/>
      <c r="J6" s="238">
        <v>4</v>
      </c>
      <c r="K6" s="239">
        <v>4</v>
      </c>
      <c r="L6" s="242"/>
      <c r="M6" s="236"/>
      <c r="N6" s="243">
        <v>4</v>
      </c>
      <c r="O6" s="238">
        <v>4</v>
      </c>
      <c r="P6" s="244"/>
      <c r="Q6" s="244">
        <v>4</v>
      </c>
      <c r="R6" s="245"/>
      <c r="S6" s="246">
        <f t="shared" ref="S6:S12" si="0">IF(SUM(C6:R6)/2.5&lt;=21,SUM(C6:R6)/2.5,21)</f>
        <v>12</v>
      </c>
      <c r="T6" s="247">
        <f>IF(S6&lt;7,0,IF(S6&lt;14,1,2))</f>
        <v>1</v>
      </c>
      <c r="U6" s="236"/>
      <c r="V6" s="248"/>
      <c r="W6" s="248"/>
      <c r="X6" s="238"/>
      <c r="Y6" s="238">
        <v>1</v>
      </c>
      <c r="Z6" s="240"/>
      <c r="AA6" s="236">
        <v>4</v>
      </c>
      <c r="AB6" s="249"/>
      <c r="AC6" s="325"/>
      <c r="AD6" s="238"/>
      <c r="AE6" s="350"/>
      <c r="AF6" s="318"/>
      <c r="AG6" s="236"/>
      <c r="AH6" s="241"/>
      <c r="AI6" s="241"/>
      <c r="AJ6" s="238"/>
      <c r="AK6" s="238"/>
      <c r="AL6" s="239"/>
      <c r="AM6" s="251">
        <f t="shared" ref="AM6:AM12" si="1">IF(SUM(U6:AL6,S6)/2&lt;=39,SUM(U6:AL6,S6)/2,39)</f>
        <v>8.5</v>
      </c>
      <c r="AN6" s="252">
        <f>IF(AM6&lt;15,0,IF(AM6&lt;30,1,2))</f>
        <v>0</v>
      </c>
      <c r="AO6" s="236"/>
      <c r="AP6" s="326"/>
      <c r="AQ6" s="253"/>
      <c r="AR6" s="254"/>
      <c r="AS6" s="255"/>
      <c r="AT6" s="255"/>
      <c r="AU6" s="254"/>
      <c r="AV6" s="253">
        <v>5</v>
      </c>
      <c r="AW6" s="238">
        <v>5</v>
      </c>
      <c r="AX6" s="255">
        <v>5</v>
      </c>
      <c r="AY6" s="250">
        <v>5</v>
      </c>
      <c r="AZ6" s="249">
        <v>5</v>
      </c>
      <c r="BA6" s="256">
        <v>5</v>
      </c>
      <c r="BB6" s="257"/>
      <c r="BC6" s="258">
        <f t="shared" ref="BC6:BC12" si="2">IF(SUM(AM6,AO6:BB6)/1.5&lt;=80,SUM(AM6,AO6:BB6)/1.5,80)</f>
        <v>25.666666666666668</v>
      </c>
      <c r="BD6" s="259"/>
      <c r="BE6" s="260"/>
      <c r="BF6" s="261">
        <f>IF(SUM(BC6,BD6:BE6)&lt;=100,SUM(BC6,BD6:BE6),100)</f>
        <v>25.666666666666668</v>
      </c>
      <c r="BG6" s="262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FX</v>
      </c>
      <c r="BH6" s="263">
        <f>IF(BF6&lt;50,2,IF(BF6&lt;74,3,IF(BF6&lt;87,4,5)))</f>
        <v>2</v>
      </c>
      <c r="BI6" s="102"/>
      <c r="BJ6" s="103"/>
      <c r="BK6" s="202" t="s">
        <v>53</v>
      </c>
      <c r="BL6" s="309"/>
      <c r="BM6" s="309"/>
      <c r="BN6" s="309"/>
      <c r="BO6" s="306"/>
    </row>
    <row r="7" spans="1:67" ht="18.75">
      <c r="A7" s="74">
        <v>2</v>
      </c>
      <c r="B7" s="170" t="s">
        <v>176</v>
      </c>
      <c r="C7" s="76"/>
      <c r="D7" s="77"/>
      <c r="E7" s="77">
        <v>4</v>
      </c>
      <c r="F7" s="336"/>
      <c r="G7" s="80"/>
      <c r="H7" s="76"/>
      <c r="I7" s="78"/>
      <c r="J7" s="78">
        <v>4</v>
      </c>
      <c r="K7" s="79">
        <v>4</v>
      </c>
      <c r="L7" s="82"/>
      <c r="M7" s="76"/>
      <c r="N7" s="83"/>
      <c r="O7" s="78">
        <v>4</v>
      </c>
      <c r="P7" s="78"/>
      <c r="Q7" s="79">
        <v>4</v>
      </c>
      <c r="R7" s="85"/>
      <c r="S7" s="86">
        <f t="shared" si="0"/>
        <v>8</v>
      </c>
      <c r="T7" s="87">
        <f t="shared" ref="T7:T12" si="3">IF(S7&lt;7,0,IF(S7&lt;14,1,2))</f>
        <v>1</v>
      </c>
      <c r="U7" s="76"/>
      <c r="V7" s="78"/>
      <c r="W7" s="88"/>
      <c r="X7" s="78"/>
      <c r="Y7" s="78"/>
      <c r="Z7" s="80"/>
      <c r="AA7" s="76">
        <v>4</v>
      </c>
      <c r="AB7" s="89"/>
      <c r="AC7" s="327"/>
      <c r="AD7" s="78"/>
      <c r="AE7" s="134"/>
      <c r="AF7" s="318"/>
      <c r="AG7" s="76"/>
      <c r="AH7" s="81"/>
      <c r="AI7" s="81"/>
      <c r="AJ7" s="78"/>
      <c r="AK7" s="78"/>
      <c r="AL7" s="79"/>
      <c r="AM7" s="264">
        <f t="shared" si="1"/>
        <v>6</v>
      </c>
      <c r="AN7" s="175">
        <f t="shared" ref="AN7:AN12" si="4">IF(AM7&lt;15,0,IF(AM7&lt;30,1,2))</f>
        <v>0</v>
      </c>
      <c r="AO7" s="76"/>
      <c r="AP7" s="318"/>
      <c r="AQ7" s="91"/>
      <c r="AR7" s="92"/>
      <c r="AS7" s="93"/>
      <c r="AT7" s="93"/>
      <c r="AU7" s="92"/>
      <c r="AV7" s="91">
        <v>4</v>
      </c>
      <c r="AW7" s="78"/>
      <c r="AX7" s="93"/>
      <c r="AY7" s="90"/>
      <c r="AZ7" s="89"/>
      <c r="BA7" s="94"/>
      <c r="BB7" s="95"/>
      <c r="BC7" s="96">
        <f t="shared" si="2"/>
        <v>6.666666666666667</v>
      </c>
      <c r="BD7" s="104"/>
      <c r="BE7" s="105"/>
      <c r="BF7" s="99">
        <f t="shared" ref="BF7:BF12" si="5">IF(SUM(BC7,BD7:BE7)&lt;=100,SUM(BC7,BD7:BE7),100)</f>
        <v>6.666666666666667</v>
      </c>
      <c r="BG7" s="100" t="str">
        <f t="shared" ref="BG7:BG12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/>
      <c r="BL7" s="294"/>
      <c r="BM7" s="294"/>
      <c r="BN7" s="294"/>
      <c r="BO7" s="295"/>
    </row>
    <row r="8" spans="1:67" ht="18.75">
      <c r="A8" s="108">
        <v>3</v>
      </c>
      <c r="B8" s="364" t="s">
        <v>177</v>
      </c>
      <c r="C8" s="109">
        <v>1</v>
      </c>
      <c r="D8" s="110"/>
      <c r="E8" s="110"/>
      <c r="F8" s="337"/>
      <c r="G8" s="113"/>
      <c r="H8" s="109"/>
      <c r="I8" s="111"/>
      <c r="J8" s="111"/>
      <c r="K8" s="112">
        <v>4</v>
      </c>
      <c r="L8" s="115"/>
      <c r="M8" s="109"/>
      <c r="N8" s="348"/>
      <c r="O8" s="348">
        <v>4</v>
      </c>
      <c r="P8" s="348"/>
      <c r="Q8" s="344"/>
      <c r="R8" s="118"/>
      <c r="S8" s="119">
        <f t="shared" si="0"/>
        <v>3.6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>
        <v>4</v>
      </c>
      <c r="AB8" s="89"/>
      <c r="AC8" s="326"/>
      <c r="AD8" s="111"/>
      <c r="AE8" s="134"/>
      <c r="AF8" s="318"/>
      <c r="AG8" s="109"/>
      <c r="AH8" s="114"/>
      <c r="AI8" s="114"/>
      <c r="AJ8" s="111"/>
      <c r="AK8" s="111"/>
      <c r="AL8" s="112"/>
      <c r="AM8" s="265">
        <f t="shared" si="1"/>
        <v>3.8</v>
      </c>
      <c r="AN8" s="266">
        <f t="shared" si="4"/>
        <v>0</v>
      </c>
      <c r="AO8" s="109"/>
      <c r="AP8" s="326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2.5333333333333332</v>
      </c>
      <c r="BD8" s="104"/>
      <c r="BE8" s="105"/>
      <c r="BF8" s="127">
        <f t="shared" si="5"/>
        <v>2.5333333333333332</v>
      </c>
      <c r="BG8" s="89" t="str">
        <f t="shared" si="6"/>
        <v>F</v>
      </c>
      <c r="BH8" s="128">
        <f t="shared" ref="BH8:BH12" si="7">IF(BF8&lt;50,2,IF(BF8&lt;74,3,IF(BF8&lt;87,4,5)))</f>
        <v>2</v>
      </c>
      <c r="BI8" s="129"/>
      <c r="BJ8" s="130"/>
      <c r="BK8" s="296"/>
      <c r="BL8" s="297"/>
      <c r="BM8" s="297"/>
      <c r="BN8" s="297"/>
      <c r="BO8" s="298"/>
    </row>
    <row r="9" spans="1:67" ht="18.75">
      <c r="A9" s="108">
        <v>4</v>
      </c>
      <c r="B9" s="364" t="s">
        <v>178</v>
      </c>
      <c r="C9" s="109">
        <v>1</v>
      </c>
      <c r="D9" s="110"/>
      <c r="E9" s="110"/>
      <c r="F9" s="355">
        <v>4</v>
      </c>
      <c r="G9" s="113"/>
      <c r="H9" s="109"/>
      <c r="I9" s="131"/>
      <c r="J9" s="111"/>
      <c r="K9" s="112">
        <v>4</v>
      </c>
      <c r="L9" s="115"/>
      <c r="M9" s="109"/>
      <c r="N9" s="116"/>
      <c r="O9" s="348">
        <v>4</v>
      </c>
      <c r="P9" s="116"/>
      <c r="Q9" s="117"/>
      <c r="R9" s="118"/>
      <c r="S9" s="119">
        <f t="shared" si="0"/>
        <v>5.2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26"/>
      <c r="AD9" s="111"/>
      <c r="AE9" s="134"/>
      <c r="AF9" s="318"/>
      <c r="AG9" s="109"/>
      <c r="AH9" s="114"/>
      <c r="AI9" s="114"/>
      <c r="AJ9" s="111"/>
      <c r="AK9" s="111"/>
      <c r="AL9" s="112"/>
      <c r="AM9" s="265">
        <f t="shared" si="1"/>
        <v>2.6</v>
      </c>
      <c r="AN9" s="266">
        <f t="shared" si="4"/>
        <v>0</v>
      </c>
      <c r="AO9" s="132"/>
      <c r="AP9" s="318"/>
      <c r="AQ9" s="122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1.7333333333333334</v>
      </c>
      <c r="BD9" s="104"/>
      <c r="BE9" s="105"/>
      <c r="BF9" s="127">
        <f t="shared" si="5"/>
        <v>1.7333333333333334</v>
      </c>
      <c r="BG9" s="89" t="str">
        <f t="shared" si="6"/>
        <v>F</v>
      </c>
      <c r="BH9" s="128">
        <f t="shared" si="7"/>
        <v>2</v>
      </c>
      <c r="BI9" s="129"/>
      <c r="BJ9" s="133"/>
      <c r="BK9" s="296"/>
      <c r="BL9" s="297"/>
      <c r="BM9" s="297"/>
      <c r="BN9" s="297"/>
      <c r="BO9" s="298"/>
    </row>
    <row r="10" spans="1:67" ht="18.75">
      <c r="A10" s="74">
        <v>6</v>
      </c>
      <c r="B10" s="364" t="s">
        <v>179</v>
      </c>
      <c r="C10" s="76"/>
      <c r="D10" s="77"/>
      <c r="E10" s="77"/>
      <c r="F10" s="336"/>
      <c r="G10" s="80"/>
      <c r="H10" s="76"/>
      <c r="I10" s="78"/>
      <c r="J10" s="78">
        <v>4</v>
      </c>
      <c r="K10" s="79"/>
      <c r="L10" s="82"/>
      <c r="M10" s="76"/>
      <c r="N10" s="83"/>
      <c r="O10" s="78">
        <v>4</v>
      </c>
      <c r="P10" s="78"/>
      <c r="Q10" s="79">
        <v>4</v>
      </c>
      <c r="R10" s="85"/>
      <c r="S10" s="86">
        <f t="shared" si="0"/>
        <v>4.8</v>
      </c>
      <c r="T10" s="87">
        <f t="shared" si="3"/>
        <v>0</v>
      </c>
      <c r="U10" s="76"/>
      <c r="V10" s="88"/>
      <c r="W10" s="88"/>
      <c r="X10" s="78"/>
      <c r="Y10" s="78">
        <v>1</v>
      </c>
      <c r="Z10" s="80"/>
      <c r="AA10" s="135"/>
      <c r="AB10" s="89"/>
      <c r="AC10" s="327"/>
      <c r="AD10" s="78"/>
      <c r="AE10" s="134"/>
      <c r="AF10" s="318"/>
      <c r="AG10" s="135"/>
      <c r="AH10" s="81"/>
      <c r="AI10" s="81"/>
      <c r="AJ10" s="78"/>
      <c r="AK10" s="78"/>
      <c r="AL10" s="79"/>
      <c r="AM10" s="264">
        <f t="shared" si="1"/>
        <v>2.9</v>
      </c>
      <c r="AN10" s="175">
        <f t="shared" si="4"/>
        <v>0</v>
      </c>
      <c r="AO10" s="76"/>
      <c r="AP10" s="318"/>
      <c r="AQ10" s="91"/>
      <c r="AR10" s="92"/>
      <c r="AS10" s="93"/>
      <c r="AT10" s="93"/>
      <c r="AU10" s="92"/>
      <c r="AV10" s="91"/>
      <c r="AW10" s="78"/>
      <c r="AX10" s="93"/>
      <c r="AY10" s="90"/>
      <c r="AZ10" s="89"/>
      <c r="BA10" s="94"/>
      <c r="BB10" s="66"/>
      <c r="BC10" s="96">
        <f t="shared" si="2"/>
        <v>1.9333333333333333</v>
      </c>
      <c r="BD10" s="104"/>
      <c r="BE10" s="105"/>
      <c r="BF10" s="99">
        <f t="shared" si="5"/>
        <v>1.9333333333333333</v>
      </c>
      <c r="BG10" s="100" t="str">
        <f t="shared" si="6"/>
        <v>F</v>
      </c>
      <c r="BH10" s="101">
        <f t="shared" si="7"/>
        <v>2</v>
      </c>
      <c r="BI10" s="136"/>
      <c r="BJ10" s="137"/>
      <c r="BK10" s="204" t="s">
        <v>54</v>
      </c>
      <c r="BL10" s="294"/>
      <c r="BM10" s="294"/>
      <c r="BN10" s="294"/>
      <c r="BO10" s="295"/>
    </row>
    <row r="11" spans="1:67" ht="18.75">
      <c r="A11" s="74">
        <v>7</v>
      </c>
      <c r="B11" s="364" t="s">
        <v>180</v>
      </c>
      <c r="C11" s="76"/>
      <c r="D11" s="77"/>
      <c r="E11" s="77"/>
      <c r="F11" s="339"/>
      <c r="G11" s="80"/>
      <c r="H11" s="76"/>
      <c r="I11" s="78"/>
      <c r="J11" s="78"/>
      <c r="K11" s="79"/>
      <c r="L11" s="82"/>
      <c r="M11" s="76"/>
      <c r="N11" s="349"/>
      <c r="O11" s="78"/>
      <c r="P11" s="78"/>
      <c r="Q11" s="79"/>
      <c r="R11" s="85"/>
      <c r="S11" s="86">
        <f t="shared" si="0"/>
        <v>0</v>
      </c>
      <c r="T11" s="87">
        <f t="shared" si="3"/>
        <v>0</v>
      </c>
      <c r="U11" s="76"/>
      <c r="V11" s="88"/>
      <c r="W11" s="88"/>
      <c r="X11" s="78"/>
      <c r="Y11" s="78"/>
      <c r="Z11" s="80"/>
      <c r="AA11" s="76"/>
      <c r="AB11" s="89"/>
      <c r="AC11" s="327"/>
      <c r="AD11" s="78"/>
      <c r="AE11" s="134"/>
      <c r="AF11" s="318"/>
      <c r="AG11" s="76"/>
      <c r="AH11" s="81"/>
      <c r="AI11" s="81"/>
      <c r="AJ11" s="78"/>
      <c r="AK11" s="78"/>
      <c r="AL11" s="79"/>
      <c r="AM11" s="264">
        <f t="shared" si="1"/>
        <v>0</v>
      </c>
      <c r="AN11" s="175">
        <f t="shared" si="4"/>
        <v>0</v>
      </c>
      <c r="AO11" s="76"/>
      <c r="AP11" s="318"/>
      <c r="AQ11" s="91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95"/>
      <c r="BC11" s="96">
        <f t="shared" si="2"/>
        <v>0</v>
      </c>
      <c r="BD11" s="104"/>
      <c r="BE11" s="105"/>
      <c r="BF11" s="99">
        <f t="shared" si="5"/>
        <v>0</v>
      </c>
      <c r="BG11" s="100" t="str">
        <f t="shared" si="6"/>
        <v>F</v>
      </c>
      <c r="BH11" s="101">
        <f t="shared" si="7"/>
        <v>2</v>
      </c>
      <c r="BI11" s="106"/>
      <c r="BJ11" s="107"/>
      <c r="BK11" s="299"/>
      <c r="BL11" s="300"/>
      <c r="BM11" s="300"/>
      <c r="BN11" s="300"/>
      <c r="BO11" s="301"/>
    </row>
    <row r="12" spans="1:67" ht="18.75">
      <c r="A12" s="139">
        <v>8</v>
      </c>
      <c r="B12" s="364" t="s">
        <v>181</v>
      </c>
      <c r="C12" s="76"/>
      <c r="D12" s="78"/>
      <c r="E12" s="78"/>
      <c r="F12" s="336"/>
      <c r="G12" s="80"/>
      <c r="H12" s="76"/>
      <c r="I12" s="78"/>
      <c r="J12" s="78"/>
      <c r="K12" s="79"/>
      <c r="L12" s="80"/>
      <c r="M12" s="76"/>
      <c r="N12" s="83"/>
      <c r="O12" s="93"/>
      <c r="P12" s="78"/>
      <c r="Q12" s="79"/>
      <c r="R12" s="85"/>
      <c r="S12" s="86">
        <f t="shared" si="0"/>
        <v>0</v>
      </c>
      <c r="T12" s="87">
        <f t="shared" si="3"/>
        <v>0</v>
      </c>
      <c r="U12" s="76"/>
      <c r="V12" s="78"/>
      <c r="W12" s="78"/>
      <c r="X12" s="78"/>
      <c r="Y12" s="78"/>
      <c r="Z12" s="80"/>
      <c r="AA12" s="135"/>
      <c r="AB12" s="89"/>
      <c r="AC12" s="317"/>
      <c r="AD12" s="78"/>
      <c r="AE12" s="134"/>
      <c r="AF12" s="318"/>
      <c r="AG12" s="135"/>
      <c r="AH12" s="140"/>
      <c r="AI12" s="140"/>
      <c r="AJ12" s="78"/>
      <c r="AK12" s="78"/>
      <c r="AL12" s="79"/>
      <c r="AM12" s="264">
        <f t="shared" si="1"/>
        <v>0</v>
      </c>
      <c r="AN12" s="175">
        <f t="shared" si="4"/>
        <v>0</v>
      </c>
      <c r="AO12" s="92"/>
      <c r="AP12" s="326"/>
      <c r="AQ12" s="91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</v>
      </c>
      <c r="BD12" s="104"/>
      <c r="BE12" s="105"/>
      <c r="BF12" s="99">
        <f t="shared" si="5"/>
        <v>0</v>
      </c>
      <c r="BG12" s="100" t="str">
        <f t="shared" si="6"/>
        <v>F</v>
      </c>
      <c r="BH12" s="101">
        <f t="shared" si="7"/>
        <v>2</v>
      </c>
      <c r="BI12" s="106"/>
      <c r="BJ12" s="107"/>
      <c r="BK12" s="204"/>
      <c r="BL12" s="294"/>
      <c r="BM12" s="294"/>
      <c r="BN12" s="294"/>
      <c r="BO12" s="295"/>
    </row>
    <row r="13" spans="1:67">
      <c r="B13" s="365" t="s">
        <v>416</v>
      </c>
      <c r="AV13">
        <v>4</v>
      </c>
    </row>
    <row r="14" spans="1:67">
      <c r="AV14" t="s">
        <v>151</v>
      </c>
      <c r="BI14">
        <v>4</v>
      </c>
      <c r="BJ14">
        <v>7</v>
      </c>
      <c r="BK14">
        <v>7</v>
      </c>
      <c r="BL14">
        <v>7</v>
      </c>
      <c r="BM14">
        <v>7</v>
      </c>
      <c r="BN14">
        <v>7</v>
      </c>
      <c r="BO14">
        <v>7</v>
      </c>
    </row>
    <row r="15" spans="1:67">
      <c r="B15" s="363" t="s">
        <v>99</v>
      </c>
      <c r="AV15" t="s">
        <v>152</v>
      </c>
    </row>
    <row r="16" spans="1:67">
      <c r="B16" t="s">
        <v>153</v>
      </c>
      <c r="AV16" t="s">
        <v>154</v>
      </c>
    </row>
    <row r="17" spans="1:68">
      <c r="B17" t="s">
        <v>155</v>
      </c>
      <c r="AV17" t="s">
        <v>156</v>
      </c>
    </row>
    <row r="18" spans="1:68">
      <c r="AV18" t="s">
        <v>157</v>
      </c>
    </row>
    <row r="19" spans="1:68">
      <c r="B19" s="191" t="s">
        <v>158</v>
      </c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Y19" t="s">
        <v>159</v>
      </c>
    </row>
    <row r="20" spans="1:68">
      <c r="A20">
        <v>1</v>
      </c>
      <c r="B20" t="s">
        <v>160</v>
      </c>
      <c r="Y20" s="362" t="s">
        <v>161</v>
      </c>
      <c r="Z20" s="362"/>
      <c r="AA20" s="362"/>
      <c r="AB20" s="362"/>
      <c r="AC20" s="362"/>
      <c r="AD20" s="362"/>
      <c r="AE20" s="362"/>
      <c r="AF20" s="362"/>
      <c r="AG20" s="362"/>
      <c r="AH20" s="362"/>
      <c r="AI20" s="362"/>
      <c r="AJ20" s="362"/>
      <c r="AK20" s="362"/>
      <c r="AL20" s="362"/>
      <c r="AM20" s="362"/>
      <c r="AN20" s="362"/>
      <c r="AO20" s="362"/>
      <c r="AV20" t="s">
        <v>162</v>
      </c>
    </row>
    <row r="21" spans="1:68">
      <c r="A21">
        <v>2</v>
      </c>
      <c r="B21" t="s">
        <v>163</v>
      </c>
      <c r="N21">
        <v>1</v>
      </c>
      <c r="O21" t="s">
        <v>425</v>
      </c>
      <c r="Y21" t="s">
        <v>164</v>
      </c>
      <c r="AV21" s="191">
        <v>1</v>
      </c>
      <c r="AW21" s="191" t="s">
        <v>165</v>
      </c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P21">
        <v>4</v>
      </c>
    </row>
    <row r="22" spans="1:68">
      <c r="A22">
        <v>3</v>
      </c>
      <c r="B22" t="s">
        <v>166</v>
      </c>
      <c r="N22">
        <v>2</v>
      </c>
      <c r="O22" t="s">
        <v>426</v>
      </c>
      <c r="Y22" t="s">
        <v>167</v>
      </c>
      <c r="AV22" s="191">
        <v>2</v>
      </c>
      <c r="AW22" s="191" t="s">
        <v>168</v>
      </c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</row>
    <row r="23" spans="1:68">
      <c r="N23">
        <v>3</v>
      </c>
      <c r="O23" t="s">
        <v>427</v>
      </c>
      <c r="Y23" t="s">
        <v>169</v>
      </c>
    </row>
    <row r="24" spans="1:68">
      <c r="N24">
        <v>4</v>
      </c>
      <c r="O24" t="s">
        <v>428</v>
      </c>
    </row>
    <row r="25" spans="1:68">
      <c r="N25">
        <v>5</v>
      </c>
      <c r="O25" t="s">
        <v>429</v>
      </c>
    </row>
    <row r="26" spans="1:68">
      <c r="N26">
        <v>6</v>
      </c>
      <c r="O26" t="s">
        <v>430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19:W19" r:id="rId4" display="Вопросы к экзамену http://dispace.edu.nstu.ru/didesk/course/show/1033/1"/>
    <hyperlink ref="AV21:BG21" r:id="rId5" display="http://dispace.edu.nstu.ru/ditest/test/index/5558"/>
    <hyperlink ref="AV22:BG22" r:id="rId6" display="http://dispace.edu.nstu.ru/ditest/test/index/6249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P21"/>
  <sheetViews>
    <sheetView zoomScale="80" zoomScaleNormal="80" workbookViewId="0">
      <selection activeCell="BB10" sqref="BB10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78"/>
      <c r="C1" s="279"/>
      <c r="D1" s="278"/>
      <c r="E1" s="278"/>
      <c r="F1" s="278"/>
      <c r="G1" s="278"/>
      <c r="H1" s="278"/>
      <c r="I1" s="278"/>
      <c r="J1" s="280"/>
      <c r="K1" s="280"/>
      <c r="L1" s="278"/>
      <c r="M1" s="278"/>
      <c r="N1" s="280" t="s">
        <v>64</v>
      </c>
      <c r="O1" s="280"/>
      <c r="P1" s="280"/>
      <c r="Q1" s="280"/>
      <c r="R1" s="280"/>
      <c r="S1" s="280"/>
      <c r="T1" s="280"/>
      <c r="U1" s="280" t="s">
        <v>65</v>
      </c>
      <c r="V1" s="280"/>
      <c r="W1" s="280"/>
      <c r="X1" s="280"/>
      <c r="Y1" s="280"/>
      <c r="Z1" s="280"/>
      <c r="AA1" s="280"/>
      <c r="AB1" s="278"/>
      <c r="AC1" s="278"/>
      <c r="AD1" s="280" t="s">
        <v>66</v>
      </c>
      <c r="AE1" s="280"/>
      <c r="AF1" s="280"/>
      <c r="AG1" s="280"/>
      <c r="AH1" s="280"/>
      <c r="AI1" s="280"/>
      <c r="AJ1" s="282"/>
      <c r="AK1" s="280"/>
      <c r="AL1" s="283"/>
      <c r="AM1" s="280" t="s">
        <v>67</v>
      </c>
      <c r="AN1" s="283"/>
      <c r="AO1" s="280"/>
      <c r="AP1" s="280"/>
      <c r="AQ1" s="280"/>
      <c r="AR1" s="280"/>
      <c r="AS1" s="283"/>
      <c r="AT1" s="283"/>
      <c r="AU1" s="284" t="s">
        <v>68</v>
      </c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K1" s="285"/>
    </row>
    <row r="2" spans="1:67" ht="18.75">
      <c r="B2" s="279" t="s">
        <v>69</v>
      </c>
      <c r="C2" s="279" t="s">
        <v>189</v>
      </c>
      <c r="D2" s="279"/>
      <c r="E2" s="279"/>
      <c r="F2" s="279"/>
      <c r="G2" s="279"/>
      <c r="H2" s="279"/>
      <c r="I2" s="278"/>
      <c r="J2" s="278"/>
      <c r="K2" s="278"/>
      <c r="L2" s="278"/>
      <c r="M2" s="285"/>
      <c r="N2" s="280"/>
      <c r="O2" s="280"/>
      <c r="P2" s="280"/>
      <c r="Q2" s="280"/>
      <c r="R2" s="280"/>
      <c r="S2" s="280"/>
      <c r="T2" s="280"/>
      <c r="U2" s="280" t="s">
        <v>70</v>
      </c>
      <c r="V2" s="280"/>
      <c r="W2" s="280"/>
      <c r="X2" s="280"/>
      <c r="Y2" s="280"/>
      <c r="Z2" s="280"/>
      <c r="AA2" s="280"/>
      <c r="AB2" s="280"/>
      <c r="AC2" s="280"/>
      <c r="AD2" s="278" t="s">
        <v>71</v>
      </c>
      <c r="AE2" s="278"/>
      <c r="AF2" s="278"/>
      <c r="AG2" s="278"/>
      <c r="AI2" s="278"/>
      <c r="AJ2" s="285"/>
      <c r="AK2" s="278"/>
      <c r="AL2" s="278"/>
      <c r="AM2" s="278" t="s">
        <v>72</v>
      </c>
      <c r="AN2" s="278"/>
      <c r="AO2" s="278"/>
      <c r="AP2" s="278"/>
      <c r="AQ2" s="278"/>
      <c r="AR2" s="278"/>
      <c r="AS2" s="285"/>
      <c r="AT2" s="285"/>
      <c r="AU2" s="191" t="s">
        <v>73</v>
      </c>
      <c r="BB2" s="285"/>
      <c r="BC2" s="285"/>
      <c r="BD2" s="285"/>
      <c r="BE2" s="285"/>
      <c r="BF2" s="285"/>
      <c r="BG2" s="285"/>
      <c r="BH2" s="285"/>
      <c r="BI2" s="285"/>
      <c r="BK2" s="285"/>
    </row>
    <row r="3" spans="1:67" ht="21" thickBot="1">
      <c r="B3" s="286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8" t="s">
        <v>101</v>
      </c>
      <c r="Y3" s="288"/>
      <c r="Z3" s="288"/>
      <c r="AA3" s="288"/>
      <c r="AB3" s="288"/>
      <c r="AC3" s="288"/>
      <c r="AD3" s="288"/>
      <c r="AE3" s="288"/>
      <c r="AF3" s="288"/>
      <c r="AG3" s="28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85"/>
      <c r="AT3" s="285"/>
      <c r="AU3" s="284" t="s">
        <v>74</v>
      </c>
      <c r="AV3" s="285"/>
      <c r="AW3" s="285"/>
      <c r="AX3" s="285"/>
      <c r="AY3" s="285"/>
      <c r="AZ3" s="285"/>
      <c r="BA3" s="285"/>
      <c r="BB3" s="285"/>
      <c r="BC3" s="285"/>
      <c r="BD3" s="285"/>
      <c r="BE3" s="285"/>
      <c r="BF3" s="285"/>
      <c r="BG3" s="285"/>
      <c r="BH3" s="285"/>
      <c r="BI3" s="285"/>
      <c r="BK3" s="285"/>
    </row>
    <row r="4" spans="1:67" ht="69">
      <c r="A4" s="1">
        <v>0</v>
      </c>
      <c r="B4" s="2"/>
      <c r="C4" s="3" t="s">
        <v>102</v>
      </c>
      <c r="D4" s="4" t="s">
        <v>103</v>
      </c>
      <c r="E4" s="367" t="s">
        <v>104</v>
      </c>
      <c r="F4" s="5" t="s">
        <v>105</v>
      </c>
      <c r="G4" s="368" t="s">
        <v>1</v>
      </c>
      <c r="H4" s="3" t="s">
        <v>106</v>
      </c>
      <c r="I4" s="4" t="s">
        <v>107</v>
      </c>
      <c r="J4" s="367" t="s">
        <v>108</v>
      </c>
      <c r="K4" s="7" t="s">
        <v>109</v>
      </c>
      <c r="L4" s="15" t="s">
        <v>24</v>
      </c>
      <c r="M4" s="3" t="s">
        <v>110</v>
      </c>
      <c r="N4" s="4" t="s">
        <v>111</v>
      </c>
      <c r="O4" s="367" t="s">
        <v>112</v>
      </c>
      <c r="P4" s="367" t="s">
        <v>113</v>
      </c>
      <c r="Q4" s="9" t="s">
        <v>114</v>
      </c>
      <c r="R4" s="10" t="s">
        <v>115</v>
      </c>
      <c r="S4" s="11" t="s">
        <v>13</v>
      </c>
      <c r="T4" s="439" t="s">
        <v>14</v>
      </c>
      <c r="U4" s="3" t="s">
        <v>116</v>
      </c>
      <c r="V4" s="4" t="s">
        <v>117</v>
      </c>
      <c r="W4" s="367" t="s">
        <v>118</v>
      </c>
      <c r="X4" s="360" t="s">
        <v>119</v>
      </c>
      <c r="Y4" s="3" t="s">
        <v>120</v>
      </c>
      <c r="Z4" s="369" t="s">
        <v>121</v>
      </c>
      <c r="AA4" s="369" t="s">
        <v>122</v>
      </c>
      <c r="AB4" s="370" t="s">
        <v>123</v>
      </c>
      <c r="AC4" s="3" t="s">
        <v>124</v>
      </c>
      <c r="AD4" s="369" t="s">
        <v>125</v>
      </c>
      <c r="AE4" s="8" t="s">
        <v>126</v>
      </c>
      <c r="AF4" s="367" t="s">
        <v>104</v>
      </c>
      <c r="AG4" s="3" t="s">
        <v>127</v>
      </c>
      <c r="AH4" s="369" t="s">
        <v>128</v>
      </c>
      <c r="AI4" s="8" t="s">
        <v>129</v>
      </c>
      <c r="AJ4" s="367" t="s">
        <v>104</v>
      </c>
      <c r="AK4" s="18" t="s">
        <v>130</v>
      </c>
      <c r="AL4" s="369" t="s">
        <v>131</v>
      </c>
      <c r="AM4" s="274" t="s">
        <v>31</v>
      </c>
      <c r="AN4" s="449" t="s">
        <v>14</v>
      </c>
      <c r="AO4" s="8" t="s">
        <v>132</v>
      </c>
      <c r="AP4" s="367" t="s">
        <v>104</v>
      </c>
      <c r="AQ4" s="3" t="s">
        <v>133</v>
      </c>
      <c r="AR4" s="369" t="s">
        <v>134</v>
      </c>
      <c r="AS4" s="8" t="s">
        <v>135</v>
      </c>
      <c r="AT4" s="371" t="s">
        <v>34</v>
      </c>
      <c r="AU4" s="372" t="s">
        <v>136</v>
      </c>
      <c r="AV4" s="19" t="s">
        <v>137</v>
      </c>
      <c r="AW4" s="19" t="s">
        <v>138</v>
      </c>
      <c r="AX4" s="360" t="s">
        <v>139</v>
      </c>
      <c r="AY4" s="360" t="s">
        <v>140</v>
      </c>
      <c r="AZ4" s="13" t="s">
        <v>141</v>
      </c>
      <c r="BA4" s="20" t="s">
        <v>142</v>
      </c>
      <c r="BB4" s="13" t="s">
        <v>112</v>
      </c>
      <c r="BC4" s="21" t="s">
        <v>38</v>
      </c>
      <c r="BD4" s="22" t="s">
        <v>39</v>
      </c>
      <c r="BE4" s="23" t="s">
        <v>40</v>
      </c>
      <c r="BF4" s="24" t="s">
        <v>41</v>
      </c>
      <c r="BG4" s="25" t="s">
        <v>42</v>
      </c>
      <c r="BH4" s="26" t="s">
        <v>43</v>
      </c>
      <c r="BI4" s="27" t="s">
        <v>44</v>
      </c>
      <c r="BJ4" s="28"/>
      <c r="BK4" s="29"/>
      <c r="BL4" s="29"/>
      <c r="BM4" s="29"/>
      <c r="BN4" s="29"/>
      <c r="BO4" s="30"/>
    </row>
    <row r="5" spans="1:67" ht="19.5" thickBot="1">
      <c r="A5" s="206"/>
      <c r="B5" s="33" t="s">
        <v>45</v>
      </c>
      <c r="C5" s="34" t="s">
        <v>46</v>
      </c>
      <c r="D5" s="35" t="s">
        <v>48</v>
      </c>
      <c r="E5" s="373" t="s">
        <v>143</v>
      </c>
      <c r="F5" s="36" t="s">
        <v>48</v>
      </c>
      <c r="G5" s="36" t="s">
        <v>50</v>
      </c>
      <c r="H5" s="37" t="s">
        <v>46</v>
      </c>
      <c r="I5" s="38" t="s">
        <v>48</v>
      </c>
      <c r="J5" s="373" t="s">
        <v>143</v>
      </c>
      <c r="K5" s="36" t="s">
        <v>48</v>
      </c>
      <c r="L5" s="39" t="s">
        <v>50</v>
      </c>
      <c r="M5" s="40" t="s">
        <v>46</v>
      </c>
      <c r="N5" s="41" t="s">
        <v>48</v>
      </c>
      <c r="O5" s="374" t="s">
        <v>143</v>
      </c>
      <c r="P5" s="375" t="s">
        <v>143</v>
      </c>
      <c r="Q5" s="42" t="s">
        <v>48</v>
      </c>
      <c r="R5" s="43" t="s">
        <v>48</v>
      </c>
      <c r="S5" s="44"/>
      <c r="T5" s="440"/>
      <c r="U5" s="40" t="s">
        <v>46</v>
      </c>
      <c r="V5" s="45" t="s">
        <v>48</v>
      </c>
      <c r="W5" s="374" t="s">
        <v>143</v>
      </c>
      <c r="X5" s="46" t="s">
        <v>48</v>
      </c>
      <c r="Y5" s="376" t="s">
        <v>46</v>
      </c>
      <c r="Z5" s="137" t="s">
        <v>48</v>
      </c>
      <c r="AA5" s="137" t="s">
        <v>48</v>
      </c>
      <c r="AB5" s="377" t="s">
        <v>48</v>
      </c>
      <c r="AC5" s="40" t="s">
        <v>46</v>
      </c>
      <c r="AD5" s="137" t="s">
        <v>48</v>
      </c>
      <c r="AE5" s="48" t="s">
        <v>48</v>
      </c>
      <c r="AF5" s="378" t="s">
        <v>143</v>
      </c>
      <c r="AG5" s="379" t="s">
        <v>46</v>
      </c>
      <c r="AH5" s="41" t="s">
        <v>48</v>
      </c>
      <c r="AI5" s="41" t="s">
        <v>48</v>
      </c>
      <c r="AJ5" s="380" t="s">
        <v>144</v>
      </c>
      <c r="AK5" s="56"/>
      <c r="AL5" s="58" t="s">
        <v>48</v>
      </c>
      <c r="AM5" s="381"/>
      <c r="AN5" s="450"/>
      <c r="AO5" s="382" t="s">
        <v>48</v>
      </c>
      <c r="AP5" s="383" t="s">
        <v>143</v>
      </c>
      <c r="AQ5" s="59" t="s">
        <v>46</v>
      </c>
      <c r="AR5" s="57" t="s">
        <v>48</v>
      </c>
      <c r="AS5" s="57" t="s">
        <v>48</v>
      </c>
      <c r="AT5" s="384" t="s">
        <v>48</v>
      </c>
      <c r="AU5" s="61" t="s">
        <v>49</v>
      </c>
      <c r="AV5" s="62" t="s">
        <v>145</v>
      </c>
      <c r="AW5" s="63" t="s">
        <v>146</v>
      </c>
      <c r="AX5" s="64" t="s">
        <v>51</v>
      </c>
      <c r="AY5" s="63" t="s">
        <v>147</v>
      </c>
      <c r="AZ5" s="63" t="s">
        <v>148</v>
      </c>
      <c r="BA5" s="63" t="s">
        <v>149</v>
      </c>
      <c r="BB5" s="65" t="s">
        <v>150</v>
      </c>
      <c r="BC5" s="66"/>
      <c r="BD5" s="443"/>
      <c r="BE5" s="444"/>
      <c r="BF5" s="67"/>
      <c r="BG5" s="68"/>
      <c r="BH5" s="69"/>
      <c r="BI5" s="385">
        <v>1</v>
      </c>
      <c r="BJ5" s="386">
        <v>2</v>
      </c>
      <c r="BK5" s="387"/>
      <c r="BL5" s="387"/>
      <c r="BM5" s="387"/>
      <c r="BN5" s="387"/>
      <c r="BO5" s="386"/>
    </row>
    <row r="6" spans="1:67" ht="18.75">
      <c r="A6" s="235">
        <v>1</v>
      </c>
      <c r="B6" s="364" t="s">
        <v>170</v>
      </c>
      <c r="C6" s="236"/>
      <c r="D6" s="237"/>
      <c r="E6" s="237"/>
      <c r="F6" s="354"/>
      <c r="G6" s="240"/>
      <c r="H6" s="236"/>
      <c r="I6" s="238"/>
      <c r="J6" s="238"/>
      <c r="K6" s="239"/>
      <c r="L6" s="242"/>
      <c r="M6" s="236"/>
      <c r="N6" s="243"/>
      <c r="O6" s="238"/>
      <c r="P6" s="244"/>
      <c r="Q6" s="244"/>
      <c r="R6" s="245"/>
      <c r="S6" s="246">
        <f t="shared" ref="S6:S10" si="0">IF(SUM(C6:R6)/2.5&lt;=21,SUM(C6:R6)/2.5,21)</f>
        <v>0</v>
      </c>
      <c r="T6" s="247">
        <f>IF(S6&lt;7,0,IF(S6&lt;14,1,2))</f>
        <v>0</v>
      </c>
      <c r="U6" s="236"/>
      <c r="V6" s="248"/>
      <c r="W6" s="248"/>
      <c r="X6" s="238"/>
      <c r="Y6" s="238"/>
      <c r="Z6" s="240"/>
      <c r="AA6" s="236"/>
      <c r="AB6" s="249"/>
      <c r="AC6" s="325"/>
      <c r="AD6" s="238"/>
      <c r="AE6" s="350"/>
      <c r="AF6" s="318"/>
      <c r="AG6" s="236"/>
      <c r="AH6" s="241"/>
      <c r="AI6" s="241"/>
      <c r="AJ6" s="238"/>
      <c r="AK6" s="238"/>
      <c r="AL6" s="239"/>
      <c r="AM6" s="251">
        <f t="shared" ref="AM6:AM10" si="1">IF(SUM(U6:AL6,S6)/2&lt;=39,SUM(U6:AL6,S6)/2,39)</f>
        <v>0</v>
      </c>
      <c r="AN6" s="252">
        <f>IF(AM6&lt;15,0,IF(AM6&lt;30,1,2))</f>
        <v>0</v>
      </c>
      <c r="AO6" s="236"/>
      <c r="AP6" s="326"/>
      <c r="AQ6" s="253"/>
      <c r="AR6" s="254"/>
      <c r="AS6" s="255"/>
      <c r="AT6" s="255"/>
      <c r="AU6" s="254"/>
      <c r="AV6" s="253"/>
      <c r="AW6" s="238"/>
      <c r="AX6" s="255"/>
      <c r="AY6" s="250"/>
      <c r="AZ6" s="249"/>
      <c r="BA6" s="256"/>
      <c r="BB6" s="257"/>
      <c r="BC6" s="258">
        <f t="shared" ref="BC6:BC10" si="2">IF(SUM(AM6,AO6:BB6)/1.5&lt;=80,SUM(AM6,AO6:BB6)/1.5,80)</f>
        <v>0</v>
      </c>
      <c r="BD6" s="259"/>
      <c r="BE6" s="260"/>
      <c r="BF6" s="261">
        <f>IF(SUM(BC6,BD6:BE6)&lt;=100,SUM(BC6,BD6:BE6),100)</f>
        <v>0</v>
      </c>
      <c r="BG6" s="262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63">
        <f>IF(BF6&lt;50,2,IF(BF6&lt;74,3,IF(BF6&lt;87,4,5)))</f>
        <v>2</v>
      </c>
      <c r="BI6" s="102"/>
      <c r="BJ6" s="103"/>
      <c r="BK6" s="202" t="s">
        <v>79</v>
      </c>
      <c r="BL6" s="309"/>
      <c r="BM6" s="309"/>
      <c r="BN6" s="309"/>
      <c r="BO6" s="306"/>
    </row>
    <row r="7" spans="1:67" ht="18.75">
      <c r="A7" s="74">
        <v>2</v>
      </c>
      <c r="B7" s="170" t="s">
        <v>171</v>
      </c>
      <c r="C7" s="76"/>
      <c r="D7" s="77"/>
      <c r="E7" s="77"/>
      <c r="F7" s="336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</v>
      </c>
      <c r="T7" s="87">
        <f t="shared" ref="T7:T10" si="3">IF(S7&lt;7,0,IF(S7&lt;14,1,2))</f>
        <v>0</v>
      </c>
      <c r="U7" s="76"/>
      <c r="V7" s="78"/>
      <c r="W7" s="88"/>
      <c r="X7" s="78"/>
      <c r="Y7" s="78"/>
      <c r="Z7" s="80"/>
      <c r="AA7" s="76"/>
      <c r="AB7" s="89"/>
      <c r="AC7" s="327"/>
      <c r="AD7" s="78"/>
      <c r="AE7" s="134"/>
      <c r="AF7" s="318"/>
      <c r="AG7" s="76"/>
      <c r="AH7" s="81"/>
      <c r="AI7" s="81"/>
      <c r="AJ7" s="78"/>
      <c r="AK7" s="78"/>
      <c r="AL7" s="79"/>
      <c r="AM7" s="264">
        <f t="shared" si="1"/>
        <v>0</v>
      </c>
      <c r="AN7" s="175">
        <f t="shared" ref="AN7:AN10" si="4">IF(AM7&lt;15,0,IF(AM7&lt;30,1,2))</f>
        <v>0</v>
      </c>
      <c r="AO7" s="76"/>
      <c r="AP7" s="318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</v>
      </c>
      <c r="BD7" s="104"/>
      <c r="BE7" s="105"/>
      <c r="BF7" s="99">
        <f t="shared" ref="BF7:BF10" si="5">IF(SUM(BC7,BD7:BE7)&lt;=100,SUM(BC7,BD7:BE7),100)</f>
        <v>0</v>
      </c>
      <c r="BG7" s="100" t="str">
        <f t="shared" ref="BG7:BG10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4" t="s">
        <v>84</v>
      </c>
      <c r="BL7" s="294"/>
      <c r="BM7" s="294"/>
      <c r="BN7" s="294"/>
      <c r="BO7" s="295"/>
    </row>
    <row r="8" spans="1:67" ht="18.75">
      <c r="A8" s="108">
        <v>3</v>
      </c>
      <c r="B8" s="364" t="s">
        <v>172</v>
      </c>
      <c r="C8" s="109"/>
      <c r="D8" s="110"/>
      <c r="E8" s="110"/>
      <c r="F8" s="337"/>
      <c r="G8" s="113"/>
      <c r="H8" s="109"/>
      <c r="I8" s="111"/>
      <c r="J8" s="111"/>
      <c r="K8" s="112"/>
      <c r="L8" s="115"/>
      <c r="M8" s="109"/>
      <c r="N8" s="348"/>
      <c r="O8" s="348"/>
      <c r="P8" s="348"/>
      <c r="Q8" s="344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26"/>
      <c r="AD8" s="111"/>
      <c r="AE8" s="134"/>
      <c r="AF8" s="318"/>
      <c r="AG8" s="109"/>
      <c r="AH8" s="114"/>
      <c r="AI8" s="114"/>
      <c r="AJ8" s="111"/>
      <c r="AK8" s="111"/>
      <c r="AL8" s="112"/>
      <c r="AM8" s="265">
        <f t="shared" si="1"/>
        <v>0</v>
      </c>
      <c r="AN8" s="266">
        <f t="shared" si="4"/>
        <v>0</v>
      </c>
      <c r="AO8" s="109"/>
      <c r="AP8" s="326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10" si="7">IF(BF8&lt;50,2,IF(BF8&lt;74,3,IF(BF8&lt;87,4,5)))</f>
        <v>2</v>
      </c>
      <c r="BI8" s="129"/>
      <c r="BJ8" s="130"/>
      <c r="BK8" s="296" t="s">
        <v>83</v>
      </c>
      <c r="BL8" s="297"/>
      <c r="BM8" s="297"/>
      <c r="BN8" s="297"/>
      <c r="BO8" s="298"/>
    </row>
    <row r="9" spans="1:67" ht="18.75">
      <c r="A9" s="108">
        <v>4</v>
      </c>
      <c r="B9" s="364" t="s">
        <v>173</v>
      </c>
      <c r="C9" s="109"/>
      <c r="D9" s="110"/>
      <c r="E9" s="110"/>
      <c r="F9" s="355"/>
      <c r="G9" s="113"/>
      <c r="H9" s="109"/>
      <c r="I9" s="131"/>
      <c r="J9" s="111"/>
      <c r="K9" s="112"/>
      <c r="L9" s="115"/>
      <c r="M9" s="109"/>
      <c r="N9" s="116"/>
      <c r="O9" s="348"/>
      <c r="P9" s="116"/>
      <c r="Q9" s="117"/>
      <c r="R9" s="118"/>
      <c r="S9" s="119">
        <f t="shared" si="0"/>
        <v>0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26"/>
      <c r="AD9" s="111"/>
      <c r="AE9" s="134"/>
      <c r="AF9" s="318"/>
      <c r="AG9" s="109"/>
      <c r="AH9" s="114"/>
      <c r="AI9" s="114"/>
      <c r="AJ9" s="111"/>
      <c r="AK9" s="111"/>
      <c r="AL9" s="112"/>
      <c r="AM9" s="265">
        <f t="shared" si="1"/>
        <v>0</v>
      </c>
      <c r="AN9" s="266">
        <f t="shared" si="4"/>
        <v>0</v>
      </c>
      <c r="AO9" s="132"/>
      <c r="AP9" s="318"/>
      <c r="AQ9" s="122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</v>
      </c>
      <c r="BD9" s="104"/>
      <c r="BE9" s="105"/>
      <c r="BF9" s="127">
        <f t="shared" si="5"/>
        <v>0</v>
      </c>
      <c r="BG9" s="89" t="str">
        <f t="shared" si="6"/>
        <v>F</v>
      </c>
      <c r="BH9" s="128">
        <f t="shared" si="7"/>
        <v>2</v>
      </c>
      <c r="BI9" s="129"/>
      <c r="BJ9" s="133"/>
      <c r="BK9" s="296" t="s">
        <v>87</v>
      </c>
      <c r="BL9" s="297"/>
      <c r="BM9" s="297"/>
      <c r="BN9" s="297"/>
      <c r="BO9" s="298"/>
    </row>
    <row r="10" spans="1:67" ht="18.75">
      <c r="A10" s="74">
        <v>6</v>
      </c>
      <c r="B10" s="364" t="s">
        <v>174</v>
      </c>
      <c r="C10" s="76"/>
      <c r="D10" s="77"/>
      <c r="E10" s="77"/>
      <c r="F10" s="336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135"/>
      <c r="AB10" s="89"/>
      <c r="AC10" s="327"/>
      <c r="AD10" s="78"/>
      <c r="AE10" s="134"/>
      <c r="AF10" s="318"/>
      <c r="AG10" s="135"/>
      <c r="AH10" s="81"/>
      <c r="AI10" s="81"/>
      <c r="AJ10" s="78"/>
      <c r="AK10" s="78"/>
      <c r="AL10" s="79"/>
      <c r="AM10" s="264">
        <f t="shared" si="1"/>
        <v>0</v>
      </c>
      <c r="AN10" s="175">
        <f t="shared" si="4"/>
        <v>0</v>
      </c>
      <c r="AO10" s="76"/>
      <c r="AP10" s="318"/>
      <c r="AQ10" s="91"/>
      <c r="AR10" s="92"/>
      <c r="AS10" s="93"/>
      <c r="AT10" s="93"/>
      <c r="AU10" s="92"/>
      <c r="AV10" s="91"/>
      <c r="AW10" s="78"/>
      <c r="AX10" s="93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36"/>
      <c r="BJ10" s="137"/>
      <c r="BK10" s="204" t="s">
        <v>80</v>
      </c>
      <c r="BL10" s="294"/>
      <c r="BM10" s="294"/>
      <c r="BN10" s="294"/>
      <c r="BO10" s="295"/>
    </row>
    <row r="12" spans="1:67">
      <c r="AV12" t="s">
        <v>151</v>
      </c>
      <c r="BI12">
        <v>4</v>
      </c>
      <c r="BJ12">
        <v>7</v>
      </c>
      <c r="BK12">
        <v>7</v>
      </c>
      <c r="BL12">
        <v>7</v>
      </c>
      <c r="BM12">
        <v>7</v>
      </c>
      <c r="BN12">
        <v>7</v>
      </c>
      <c r="BO12">
        <v>7</v>
      </c>
    </row>
    <row r="13" spans="1:67">
      <c r="B13" s="363" t="s">
        <v>99</v>
      </c>
      <c r="AV13" t="s">
        <v>152</v>
      </c>
    </row>
    <row r="14" spans="1:67">
      <c r="B14" t="s">
        <v>153</v>
      </c>
      <c r="AV14" t="s">
        <v>154</v>
      </c>
    </row>
    <row r="15" spans="1:67">
      <c r="B15" t="s">
        <v>155</v>
      </c>
      <c r="AV15" t="s">
        <v>156</v>
      </c>
    </row>
    <row r="16" spans="1:67">
      <c r="AV16" t="s">
        <v>157</v>
      </c>
    </row>
    <row r="17" spans="1:68">
      <c r="B17" s="191" t="s">
        <v>158</v>
      </c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Y17" t="s">
        <v>159</v>
      </c>
    </row>
    <row r="18" spans="1:68">
      <c r="A18">
        <v>1</v>
      </c>
      <c r="B18" t="s">
        <v>160</v>
      </c>
      <c r="Y18" s="362" t="s">
        <v>161</v>
      </c>
      <c r="Z18" s="362"/>
      <c r="AA18" s="362"/>
      <c r="AB18" s="362"/>
      <c r="AC18" s="362"/>
      <c r="AD18" s="362"/>
      <c r="AE18" s="362"/>
      <c r="AF18" s="362"/>
      <c r="AG18" s="362"/>
      <c r="AH18" s="362"/>
      <c r="AI18" s="362"/>
      <c r="AJ18" s="362"/>
      <c r="AK18" s="362"/>
      <c r="AL18" s="362"/>
      <c r="AM18" s="362"/>
      <c r="AN18" s="362"/>
      <c r="AO18" s="362"/>
      <c r="AV18" t="s">
        <v>162</v>
      </c>
    </row>
    <row r="19" spans="1:68">
      <c r="A19">
        <v>2</v>
      </c>
      <c r="B19" t="s">
        <v>163</v>
      </c>
      <c r="Y19" t="s">
        <v>164</v>
      </c>
      <c r="AV19" s="191">
        <v>1</v>
      </c>
      <c r="AW19" s="191" t="s">
        <v>165</v>
      </c>
      <c r="AX19" s="191"/>
      <c r="AY19" s="191"/>
      <c r="AZ19" s="191"/>
      <c r="BA19" s="191"/>
      <c r="BB19" s="191"/>
      <c r="BC19" s="191"/>
      <c r="BD19" s="191"/>
      <c r="BE19" s="191"/>
      <c r="BF19" s="191"/>
      <c r="BG19" s="191"/>
    </row>
    <row r="20" spans="1:68">
      <c r="A20">
        <v>3</v>
      </c>
      <c r="B20" t="s">
        <v>166</v>
      </c>
      <c r="Y20" t="s">
        <v>167</v>
      </c>
      <c r="AV20" s="191">
        <v>2</v>
      </c>
      <c r="AW20" s="191" t="s">
        <v>168</v>
      </c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</row>
    <row r="21" spans="1:68">
      <c r="Y21" t="s">
        <v>169</v>
      </c>
      <c r="BP21">
        <v>4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  <hyperlink ref="B17:W17" r:id="rId4" display="Вопросы к экзамену http://dispace.edu.nstu.ru/didesk/course/show/1033/1"/>
    <hyperlink ref="AV19:BG19" r:id="rId5" display="http://dispace.edu.nstu.ru/ditest/test/index/5558"/>
    <hyperlink ref="AV20:BG20" r:id="rId6" display="http://dispace.edu.nstu.ru/ditest/test/index/62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ЮФ-41</vt:lpstr>
      <vt:lpstr>ЮФ-42</vt:lpstr>
      <vt:lpstr>ЮФ-43</vt:lpstr>
      <vt:lpstr>ЮФ44</vt:lpstr>
      <vt:lpstr>ЮФ-45</vt:lpstr>
      <vt:lpstr>ЮФ-46</vt:lpstr>
      <vt:lpstr>ПНЗ-31</vt:lpstr>
      <vt:lpstr>ПД-31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Николай</cp:lastModifiedBy>
  <dcterms:created xsi:type="dcterms:W3CDTF">2016-02-09T18:22:06Z</dcterms:created>
  <dcterms:modified xsi:type="dcterms:W3CDTF">2017-04-12T15:48:42Z</dcterms:modified>
</cp:coreProperties>
</file>