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320" windowHeight="7755" tabRatio="784"/>
  </bookViews>
  <sheets>
    <sheet name="ЮФ-31" sheetId="1" r:id="rId1"/>
    <sheet name="ЮФ-32,35" sheetId="2" r:id="rId2"/>
    <sheet name="ЮФ-33" sheetId="3" r:id="rId3"/>
    <sheet name="ЮФ34" sheetId="4" r:id="rId4"/>
    <sheet name="ЮФ-36" sheetId="6" r:id="rId5"/>
    <sheet name="ЮБ-31Гр" sheetId="15" r:id="rId6"/>
    <sheet name="ЮБ-31,32Уг" sheetId="16" r:id="rId7"/>
    <sheet name="ПД-31" sheetId="17" r:id="rId8"/>
    <sheet name="ПНЗ-31" sheetId="18" r:id="rId9"/>
    <sheet name="ЭБЗ-21" sheetId="19" r:id="rId10"/>
    <sheet name="ЭБЗ-22" sheetId="20" r:id="rId11"/>
    <sheet name="ЮБ-41Уг" sheetId="23" r:id="rId12"/>
  </sheets>
  <calcPr calcId="125725"/>
</workbook>
</file>

<file path=xl/calcChain.xml><?xml version="1.0" encoding="utf-8"?>
<calcChain xmlns="http://schemas.openxmlformats.org/spreadsheetml/2006/main">
  <c r="BC9" i="2"/>
  <c r="S21" i="6" l="1"/>
  <c r="AM21" s="1"/>
  <c r="S22"/>
  <c r="AM22" s="1"/>
  <c r="T21" l="1"/>
  <c r="T22"/>
  <c r="BC22"/>
  <c r="BF22" s="1"/>
  <c r="AN22"/>
  <c r="BC21"/>
  <c r="BF21" s="1"/>
  <c r="AN21"/>
  <c r="S31" i="2"/>
  <c r="T31" s="1"/>
  <c r="BG22" i="6" l="1"/>
  <c r="BH22"/>
  <c r="BG21"/>
  <c r="BH21"/>
  <c r="AM31" i="2"/>
  <c r="BC31" s="1"/>
  <c r="BF31" s="1"/>
  <c r="BH31" s="1"/>
  <c r="S23" i="15"/>
  <c r="S22"/>
  <c r="S21"/>
  <c r="S20"/>
  <c r="S19"/>
  <c r="S18"/>
  <c r="S17"/>
  <c r="S16"/>
  <c r="S15"/>
  <c r="S14"/>
  <c r="S13"/>
  <c r="S12"/>
  <c r="S11"/>
  <c r="S10"/>
  <c r="S9"/>
  <c r="S8"/>
  <c r="S7"/>
  <c r="BG31" i="2" l="1"/>
  <c r="AN31"/>
  <c r="S23" i="23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W23" i="20"/>
  <c r="AR23" s="1"/>
  <c r="W22"/>
  <c r="AR22" s="1"/>
  <c r="W21"/>
  <c r="AR21" s="1"/>
  <c r="W20"/>
  <c r="AR20" s="1"/>
  <c r="W19"/>
  <c r="AR19" s="1"/>
  <c r="W18"/>
  <c r="AR18" s="1"/>
  <c r="W17"/>
  <c r="AR17" s="1"/>
  <c r="W16"/>
  <c r="AR16" s="1"/>
  <c r="W15"/>
  <c r="AR15" s="1"/>
  <c r="W14"/>
  <c r="AR14" s="1"/>
  <c r="W13"/>
  <c r="AR13" s="1"/>
  <c r="W12"/>
  <c r="AR12" s="1"/>
  <c r="W11"/>
  <c r="AR11" s="1"/>
  <c r="W10"/>
  <c r="AR10" s="1"/>
  <c r="W9"/>
  <c r="AR9" s="1"/>
  <c r="W8"/>
  <c r="AR8" s="1"/>
  <c r="W7"/>
  <c r="AR7" s="1"/>
  <c r="W6"/>
  <c r="AR6" s="1"/>
  <c r="W23" i="19"/>
  <c r="AR23" s="1"/>
  <c r="W22"/>
  <c r="AR22" s="1"/>
  <c r="W21"/>
  <c r="AR21" s="1"/>
  <c r="W20"/>
  <c r="AR20" s="1"/>
  <c r="W19"/>
  <c r="AR19" s="1"/>
  <c r="W18"/>
  <c r="AR18" s="1"/>
  <c r="W17"/>
  <c r="AR17" s="1"/>
  <c r="W16"/>
  <c r="AR16" s="1"/>
  <c r="W15"/>
  <c r="AR15" s="1"/>
  <c r="W14"/>
  <c r="AR14" s="1"/>
  <c r="W13"/>
  <c r="AR13" s="1"/>
  <c r="W12"/>
  <c r="AR12" s="1"/>
  <c r="W11"/>
  <c r="AR11" s="1"/>
  <c r="W10"/>
  <c r="AR10" s="1"/>
  <c r="W9"/>
  <c r="AR9" s="1"/>
  <c r="W8"/>
  <c r="AR8" s="1"/>
  <c r="W7"/>
  <c r="AR7" s="1"/>
  <c r="W6"/>
  <c r="AR6" s="1"/>
  <c r="S23" i="18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S23" i="17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S23" i="16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AM23" i="15"/>
  <c r="AM22"/>
  <c r="AM21"/>
  <c r="AM20"/>
  <c r="AM19"/>
  <c r="AM18"/>
  <c r="AM17"/>
  <c r="AM16"/>
  <c r="AM15"/>
  <c r="AM14"/>
  <c r="AM13"/>
  <c r="AM12"/>
  <c r="AM11"/>
  <c r="AM10"/>
  <c r="AM9"/>
  <c r="AM8"/>
  <c r="AM7"/>
  <c r="S6"/>
  <c r="AM6" s="1"/>
  <c r="BC7" i="23" l="1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20"/>
  <c r="BF7" s="1"/>
  <c r="AS7"/>
  <c r="BC9"/>
  <c r="BF9" s="1"/>
  <c r="AS9"/>
  <c r="BC11"/>
  <c r="BF11" s="1"/>
  <c r="AS11"/>
  <c r="BC13"/>
  <c r="BF13" s="1"/>
  <c r="AS13"/>
  <c r="BC15"/>
  <c r="BF15" s="1"/>
  <c r="AS15"/>
  <c r="BC17"/>
  <c r="BF17" s="1"/>
  <c r="AS17"/>
  <c r="BC19"/>
  <c r="BF19" s="1"/>
  <c r="AS19"/>
  <c r="BC21"/>
  <c r="BF21" s="1"/>
  <c r="AS21"/>
  <c r="BC23"/>
  <c r="BF23" s="1"/>
  <c r="AS23"/>
  <c r="BC6"/>
  <c r="BF6" s="1"/>
  <c r="AS6"/>
  <c r="BC8"/>
  <c r="BF8" s="1"/>
  <c r="AS8"/>
  <c r="BC10"/>
  <c r="BF10" s="1"/>
  <c r="AS10"/>
  <c r="BC12"/>
  <c r="BF12" s="1"/>
  <c r="AS12"/>
  <c r="BC14"/>
  <c r="BF14" s="1"/>
  <c r="AS14"/>
  <c r="BC16"/>
  <c r="BF16" s="1"/>
  <c r="AS16"/>
  <c r="BC18"/>
  <c r="BF18" s="1"/>
  <c r="AS18"/>
  <c r="BC20"/>
  <c r="BF20" s="1"/>
  <c r="AS20"/>
  <c r="BC22"/>
  <c r="BF22" s="1"/>
  <c r="AS22"/>
  <c r="X6"/>
  <c r="X7"/>
  <c r="X8"/>
  <c r="X9"/>
  <c r="X10"/>
  <c r="X11"/>
  <c r="X12"/>
  <c r="X13"/>
  <c r="X14"/>
  <c r="X15"/>
  <c r="X16"/>
  <c r="X17"/>
  <c r="X18"/>
  <c r="X19"/>
  <c r="X20"/>
  <c r="X21"/>
  <c r="X22"/>
  <c r="X23"/>
  <c r="BC7" i="19"/>
  <c r="BF7" s="1"/>
  <c r="AS7"/>
  <c r="BC9"/>
  <c r="BF9" s="1"/>
  <c r="AS9"/>
  <c r="BC11"/>
  <c r="BF11" s="1"/>
  <c r="AS11"/>
  <c r="BC13"/>
  <c r="BF13" s="1"/>
  <c r="AS13"/>
  <c r="BC15"/>
  <c r="BF15" s="1"/>
  <c r="AS15"/>
  <c r="BC17"/>
  <c r="BF17" s="1"/>
  <c r="AS17"/>
  <c r="BC19"/>
  <c r="BF19" s="1"/>
  <c r="AS19"/>
  <c r="BC21"/>
  <c r="BF21" s="1"/>
  <c r="AS21"/>
  <c r="BC23"/>
  <c r="BF23" s="1"/>
  <c r="AS23"/>
  <c r="BC6"/>
  <c r="BF6" s="1"/>
  <c r="AS6"/>
  <c r="BC8"/>
  <c r="BF8" s="1"/>
  <c r="AS8"/>
  <c r="BC10"/>
  <c r="BF10" s="1"/>
  <c r="AS10"/>
  <c r="BC12"/>
  <c r="BF12" s="1"/>
  <c r="AS12"/>
  <c r="BC14"/>
  <c r="BF14" s="1"/>
  <c r="AS14"/>
  <c r="BC16"/>
  <c r="BF16" s="1"/>
  <c r="AS16"/>
  <c r="BC18"/>
  <c r="BF18" s="1"/>
  <c r="AS18"/>
  <c r="BC20"/>
  <c r="BF20" s="1"/>
  <c r="AS20"/>
  <c r="BC22"/>
  <c r="BF22" s="1"/>
  <c r="AS22"/>
  <c r="X6"/>
  <c r="X7"/>
  <c r="X8"/>
  <c r="X9"/>
  <c r="X10"/>
  <c r="X11"/>
  <c r="X12"/>
  <c r="X13"/>
  <c r="X14"/>
  <c r="X15"/>
  <c r="X16"/>
  <c r="X17"/>
  <c r="X18"/>
  <c r="X19"/>
  <c r="X20"/>
  <c r="X21"/>
  <c r="X22"/>
  <c r="X23"/>
  <c r="BC7" i="18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7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6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5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G22" i="23" l="1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20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9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8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7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6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0" i="15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/>
  <c r="BH22"/>
  <c r="S30" i="2" l="1"/>
  <c r="AM30" s="1"/>
  <c r="S29"/>
  <c r="AM29" s="1"/>
  <c r="AN29" s="1"/>
  <c r="S28"/>
  <c r="AM28" s="1"/>
  <c r="S27"/>
  <c r="AM27" s="1"/>
  <c r="S26"/>
  <c r="AM26" s="1"/>
  <c r="S25"/>
  <c r="T25" s="1"/>
  <c r="S24"/>
  <c r="AM24" s="1"/>
  <c r="S23"/>
  <c r="AM23" s="1"/>
  <c r="S22"/>
  <c r="AM22" s="1"/>
  <c r="S21"/>
  <c r="T21" s="1"/>
  <c r="S20"/>
  <c r="AM20" s="1"/>
  <c r="S19"/>
  <c r="AM19" s="1"/>
  <c r="S18"/>
  <c r="AM18" s="1"/>
  <c r="S17"/>
  <c r="T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T9" s="1"/>
  <c r="S8"/>
  <c r="AM8" s="1"/>
  <c r="S7"/>
  <c r="AM7" s="1"/>
  <c r="S23" i="1"/>
  <c r="T23" s="1"/>
  <c r="S22"/>
  <c r="T22" s="1"/>
  <c r="S21"/>
  <c r="T21" s="1"/>
  <c r="S20"/>
  <c r="T20" s="1"/>
  <c r="S19"/>
  <c r="T19" s="1"/>
  <c r="S18"/>
  <c r="T18" s="1"/>
  <c r="S17"/>
  <c r="T17" s="1"/>
  <c r="S16"/>
  <c r="AM16" s="1"/>
  <c r="S15"/>
  <c r="AM15" s="1"/>
  <c r="S14"/>
  <c r="AM14" s="1"/>
  <c r="S13"/>
  <c r="T13" s="1"/>
  <c r="S12"/>
  <c r="AM12" s="1"/>
  <c r="S11"/>
  <c r="AM11" s="1"/>
  <c r="S10"/>
  <c r="T10" s="1"/>
  <c r="S9"/>
  <c r="AM9" s="1"/>
  <c r="S8"/>
  <c r="AM8" s="1"/>
  <c r="S7"/>
  <c r="BC12" i="2" l="1"/>
  <c r="BF12" s="1"/>
  <c r="AN12"/>
  <c r="BC16"/>
  <c r="BF16" s="1"/>
  <c r="AN16"/>
  <c r="BC22"/>
  <c r="BF22" s="1"/>
  <c r="AN22"/>
  <c r="BC24"/>
  <c r="BF24" s="1"/>
  <c r="AN24"/>
  <c r="BC28"/>
  <c r="BF28" s="1"/>
  <c r="AN28"/>
  <c r="BC15"/>
  <c r="BF15" s="1"/>
  <c r="AN15"/>
  <c r="BC23"/>
  <c r="BF23" s="1"/>
  <c r="AN23"/>
  <c r="BC27"/>
  <c r="BF27" s="1"/>
  <c r="AN27"/>
  <c r="T11" i="1"/>
  <c r="T15" i="2"/>
  <c r="T22"/>
  <c r="T24"/>
  <c r="T28"/>
  <c r="T12" i="1"/>
  <c r="T12" i="2"/>
  <c r="T16"/>
  <c r="T23"/>
  <c r="T27"/>
  <c r="AM21"/>
  <c r="AM13" i="1"/>
  <c r="AN9"/>
  <c r="BC9"/>
  <c r="BF9" s="1"/>
  <c r="T9"/>
  <c r="BC13" i="2"/>
  <c r="BF13" s="1"/>
  <c r="AN13"/>
  <c r="T13"/>
  <c r="BC14"/>
  <c r="BF14" s="1"/>
  <c r="AN14"/>
  <c r="T14"/>
  <c r="BC18"/>
  <c r="BF18" s="1"/>
  <c r="AN18"/>
  <c r="T18"/>
  <c r="AM17"/>
  <c r="BC19"/>
  <c r="BF19" s="1"/>
  <c r="AN19"/>
  <c r="T19"/>
  <c r="BC20"/>
  <c r="BF20" s="1"/>
  <c r="AN20"/>
  <c r="T20"/>
  <c r="BC11"/>
  <c r="BF11" s="1"/>
  <c r="AN11"/>
  <c r="T11"/>
  <c r="BC10"/>
  <c r="BF10" s="1"/>
  <c r="AN10"/>
  <c r="T10"/>
  <c r="BC7"/>
  <c r="BF7" s="1"/>
  <c r="AN7"/>
  <c r="T7"/>
  <c r="AM9"/>
  <c r="BC26"/>
  <c r="BF26" s="1"/>
  <c r="AN26"/>
  <c r="T26"/>
  <c r="BC30"/>
  <c r="BF30" s="1"/>
  <c r="AN30"/>
  <c r="T30"/>
  <c r="BC29"/>
  <c r="BF29" s="1"/>
  <c r="T29"/>
  <c r="AM25"/>
  <c r="BC8" i="1"/>
  <c r="BF8" s="1"/>
  <c r="AN8"/>
  <c r="T8"/>
  <c r="T14"/>
  <c r="T15"/>
  <c r="AM10"/>
  <c r="AN10" s="1"/>
  <c r="T16"/>
  <c r="BC8" i="2"/>
  <c r="BF8" s="1"/>
  <c r="AN8"/>
  <c r="T8"/>
  <c r="BH27" l="1"/>
  <c r="BG27"/>
  <c r="BH23"/>
  <c r="BG23"/>
  <c r="BH15"/>
  <c r="BG15"/>
  <c r="BH28"/>
  <c r="BG28"/>
  <c r="BH24"/>
  <c r="BG24"/>
  <c r="BH22"/>
  <c r="BG22"/>
  <c r="BH16"/>
  <c r="BG16"/>
  <c r="BH12"/>
  <c r="BG12"/>
  <c r="AN21"/>
  <c r="BC21"/>
  <c r="BF21" s="1"/>
  <c r="BH9" i="1"/>
  <c r="BG9"/>
  <c r="BH13" i="2"/>
  <c r="BG13"/>
  <c r="BG14"/>
  <c r="BH14"/>
  <c r="BH18"/>
  <c r="BG18"/>
  <c r="AN17"/>
  <c r="BC17"/>
  <c r="BF17" s="1"/>
  <c r="BH19"/>
  <c r="BG19"/>
  <c r="BG20"/>
  <c r="BH20"/>
  <c r="BH11"/>
  <c r="BG11"/>
  <c r="BG10"/>
  <c r="BH10"/>
  <c r="BH7"/>
  <c r="BG7"/>
  <c r="AN9"/>
  <c r="BF9"/>
  <c r="BH26"/>
  <c r="BG26"/>
  <c r="BG30"/>
  <c r="BH30"/>
  <c r="BH29"/>
  <c r="BG29"/>
  <c r="AN25"/>
  <c r="BC25"/>
  <c r="BF25" s="1"/>
  <c r="BH8" i="1"/>
  <c r="BG8"/>
  <c r="BH8" i="2"/>
  <c r="BG8"/>
  <c r="S19" i="4"/>
  <c r="T19" s="1"/>
  <c r="S18"/>
  <c r="T18" s="1"/>
  <c r="S17"/>
  <c r="T17" s="1"/>
  <c r="S16"/>
  <c r="T16" s="1"/>
  <c r="S15"/>
  <c r="T15" s="1"/>
  <c r="S14"/>
  <c r="S13"/>
  <c r="T13" s="1"/>
  <c r="S12"/>
  <c r="T12" s="1"/>
  <c r="S11"/>
  <c r="T11" s="1"/>
  <c r="S10"/>
  <c r="T10" s="1"/>
  <c r="S9"/>
  <c r="T9" s="1"/>
  <c r="S8"/>
  <c r="T8" s="1"/>
  <c r="S7"/>
  <c r="AM7" s="1"/>
  <c r="S6"/>
  <c r="AM6" s="1"/>
  <c r="S20" i="6"/>
  <c r="AM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BG21" i="2" l="1"/>
  <c r="BH21"/>
  <c r="BH17"/>
  <c r="BG17"/>
  <c r="BH9"/>
  <c r="BG9"/>
  <c r="BH25"/>
  <c r="BG25"/>
  <c r="T7" i="4"/>
  <c r="T6"/>
  <c r="T20" i="6"/>
  <c r="BC6" i="4"/>
  <c r="BF6" s="1"/>
  <c r="AN6"/>
  <c r="BC7"/>
  <c r="BF7" s="1"/>
  <c r="AN7"/>
  <c r="AM8"/>
  <c r="AM9"/>
  <c r="AM10"/>
  <c r="AM11"/>
  <c r="AM12"/>
  <c r="AM13"/>
  <c r="T14"/>
  <c r="AM14"/>
  <c r="AM15"/>
  <c r="AM16"/>
  <c r="AM17"/>
  <c r="AM18"/>
  <c r="AM19"/>
  <c r="AN20" i="6"/>
  <c r="BC20"/>
  <c r="BF20" s="1"/>
  <c r="AM8"/>
  <c r="AM10"/>
  <c r="AM11"/>
  <c r="AM12"/>
  <c r="AM13"/>
  <c r="AM14"/>
  <c r="AM15"/>
  <c r="AM16"/>
  <c r="AM17"/>
  <c r="AM18"/>
  <c r="AM19"/>
  <c r="AM6"/>
  <c r="AM7"/>
  <c r="AM9"/>
  <c r="S24" i="3"/>
  <c r="T24" s="1"/>
  <c r="S23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6" i="2"/>
  <c r="T6" s="1"/>
  <c r="T7" i="1"/>
  <c r="S6"/>
  <c r="T6" s="1"/>
  <c r="AN19" i="4" l="1"/>
  <c r="BC19"/>
  <c r="BF19" s="1"/>
  <c r="AN17"/>
  <c r="BC17"/>
  <c r="BF17" s="1"/>
  <c r="AN16"/>
  <c r="BC16"/>
  <c r="BF16" s="1"/>
  <c r="AN14"/>
  <c r="BC14"/>
  <c r="BF14" s="1"/>
  <c r="AN11"/>
  <c r="BC11"/>
  <c r="BF11" s="1"/>
  <c r="AN9"/>
  <c r="BC9"/>
  <c r="BF9" s="1"/>
  <c r="AN18"/>
  <c r="BC18"/>
  <c r="BF18" s="1"/>
  <c r="AN15"/>
  <c r="BC15"/>
  <c r="BF15" s="1"/>
  <c r="AN13"/>
  <c r="BC13"/>
  <c r="BF13" s="1"/>
  <c r="AN12"/>
  <c r="BC12"/>
  <c r="BF12" s="1"/>
  <c r="AN10"/>
  <c r="BC10"/>
  <c r="BF10" s="1"/>
  <c r="AN8"/>
  <c r="BC8"/>
  <c r="BF8" s="1"/>
  <c r="BH7"/>
  <c r="BG7"/>
  <c r="BG6"/>
  <c r="BH6"/>
  <c r="AN9" i="6"/>
  <c r="BC9"/>
  <c r="BF9" s="1"/>
  <c r="AN6"/>
  <c r="BC6"/>
  <c r="BF6" s="1"/>
  <c r="AN18"/>
  <c r="BC18"/>
  <c r="BF18" s="1"/>
  <c r="AN16"/>
  <c r="BC16"/>
  <c r="BF16" s="1"/>
  <c r="AN14"/>
  <c r="BC14"/>
  <c r="BF14" s="1"/>
  <c r="AN13"/>
  <c r="BC13"/>
  <c r="BF13" s="1"/>
  <c r="AN11"/>
  <c r="BC11"/>
  <c r="BF11" s="1"/>
  <c r="AN10"/>
  <c r="BC10"/>
  <c r="BF10" s="1"/>
  <c r="AN7"/>
  <c r="BC7"/>
  <c r="BF7" s="1"/>
  <c r="AN19"/>
  <c r="BC19"/>
  <c r="BF19" s="1"/>
  <c r="AN17"/>
  <c r="BC17"/>
  <c r="BF17" s="1"/>
  <c r="AN15"/>
  <c r="BC15"/>
  <c r="BF15" s="1"/>
  <c r="AN12"/>
  <c r="BC12"/>
  <c r="BF12" s="1"/>
  <c r="AN8"/>
  <c r="BC8"/>
  <c r="BF8" s="1"/>
  <c r="BH20"/>
  <c r="BG20"/>
  <c r="AM6" i="3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6" i="2"/>
  <c r="AM6" i="1"/>
  <c r="AM7"/>
  <c r="AM17"/>
  <c r="AM18"/>
  <c r="AM19"/>
  <c r="AM20"/>
  <c r="AM21"/>
  <c r="AM22"/>
  <c r="AM23"/>
  <c r="BH8" i="4" l="1"/>
  <c r="BG8"/>
  <c r="BH10"/>
  <c r="BG10"/>
  <c r="BH12"/>
  <c r="BG12"/>
  <c r="BH13"/>
  <c r="BG13"/>
  <c r="BH15"/>
  <c r="BG15"/>
  <c r="BH18"/>
  <c r="BG18"/>
  <c r="BH9"/>
  <c r="BG9"/>
  <c r="BH11"/>
  <c r="BG11"/>
  <c r="BH14"/>
  <c r="BG14"/>
  <c r="BH16"/>
  <c r="BG16"/>
  <c r="BH17"/>
  <c r="BG17"/>
  <c r="BH19"/>
  <c r="BG19"/>
  <c r="BH8" i="6"/>
  <c r="BG8"/>
  <c r="BH12"/>
  <c r="BG12"/>
  <c r="BH15"/>
  <c r="BG15"/>
  <c r="BH19"/>
  <c r="BG19"/>
  <c r="BH11"/>
  <c r="BG11"/>
  <c r="BH14"/>
  <c r="BG14"/>
  <c r="BH16"/>
  <c r="BG16"/>
  <c r="BH18"/>
  <c r="BG18"/>
  <c r="BH6"/>
  <c r="BG6"/>
  <c r="BH9"/>
  <c r="BG9"/>
  <c r="BH17"/>
  <c r="BG17"/>
  <c r="BH7"/>
  <c r="BG7"/>
  <c r="BH10"/>
  <c r="BG10"/>
  <c r="BH13"/>
  <c r="BG13"/>
  <c r="AN22" i="3"/>
  <c r="BC22"/>
  <c r="BF22" s="1"/>
  <c r="AN20"/>
  <c r="BC20"/>
  <c r="BF20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9"/>
  <c r="BC9"/>
  <c r="BF9" s="1"/>
  <c r="AN7"/>
  <c r="BC7"/>
  <c r="BF7" s="1"/>
  <c r="AN24"/>
  <c r="BC24"/>
  <c r="BF24" s="1"/>
  <c r="AN23"/>
  <c r="BC23"/>
  <c r="BF23" s="1"/>
  <c r="AN21"/>
  <c r="BC21"/>
  <c r="BF21" s="1"/>
  <c r="AN18"/>
  <c r="BC18"/>
  <c r="BF18" s="1"/>
  <c r="AN16"/>
  <c r="BC16"/>
  <c r="BF16" s="1"/>
  <c r="AN14"/>
  <c r="BC14"/>
  <c r="BF14" s="1"/>
  <c r="AN12"/>
  <c r="BC12"/>
  <c r="BF12" s="1"/>
  <c r="AN10"/>
  <c r="BC10"/>
  <c r="BF10" s="1"/>
  <c r="AN8"/>
  <c r="BC8"/>
  <c r="BF8" s="1"/>
  <c r="AN6"/>
  <c r="BC6"/>
  <c r="BF6" s="1"/>
  <c r="AN6" i="2"/>
  <c r="BC6"/>
  <c r="BF6" s="1"/>
  <c r="AN22" i="1"/>
  <c r="BC22"/>
  <c r="BF22" s="1"/>
  <c r="AN20"/>
  <c r="BC20"/>
  <c r="BF20" s="1"/>
  <c r="AN18"/>
  <c r="BC18"/>
  <c r="BF18" s="1"/>
  <c r="AN17"/>
  <c r="BC17"/>
  <c r="BF17" s="1"/>
  <c r="AN15"/>
  <c r="BC15"/>
  <c r="BF15" s="1"/>
  <c r="AN14"/>
  <c r="BC14"/>
  <c r="BF14" s="1"/>
  <c r="AN12"/>
  <c r="BC12"/>
  <c r="BF12" s="1"/>
  <c r="BC10"/>
  <c r="BF10" s="1"/>
  <c r="AN7"/>
  <c r="BC7"/>
  <c r="BF7" s="1"/>
  <c r="AN23"/>
  <c r="BC23"/>
  <c r="BF23" s="1"/>
  <c r="AN21"/>
  <c r="BC21"/>
  <c r="BF21" s="1"/>
  <c r="AN19"/>
  <c r="BC19"/>
  <c r="BF19" s="1"/>
  <c r="AN16"/>
  <c r="BC16"/>
  <c r="BF16" s="1"/>
  <c r="AN13"/>
  <c r="BC13"/>
  <c r="BF13" s="1"/>
  <c r="AN11"/>
  <c r="BC11"/>
  <c r="BF11" s="1"/>
  <c r="AN6"/>
  <c r="BC6"/>
  <c r="BF6" s="1"/>
  <c r="BH10" l="1"/>
  <c r="BG10"/>
  <c r="BH6" i="3"/>
  <c r="BG6"/>
  <c r="BH10"/>
  <c r="BG10"/>
  <c r="BH12"/>
  <c r="BG12"/>
  <c r="BH16"/>
  <c r="BG16"/>
  <c r="BH18"/>
  <c r="BG18"/>
  <c r="BH21"/>
  <c r="BG21"/>
  <c r="BH23"/>
  <c r="BG23"/>
  <c r="BH24"/>
  <c r="BG24"/>
  <c r="BH7"/>
  <c r="BG7"/>
  <c r="BH9"/>
  <c r="BG9"/>
  <c r="BH11"/>
  <c r="BG11"/>
  <c r="BH13"/>
  <c r="BG13"/>
  <c r="BH15"/>
  <c r="BG15"/>
  <c r="BH17"/>
  <c r="BG17"/>
  <c r="BH19"/>
  <c r="BG19"/>
  <c r="BH20"/>
  <c r="BG20"/>
  <c r="BH22"/>
  <c r="BG22"/>
  <c r="BH8"/>
  <c r="BG8"/>
  <c r="BH14"/>
  <c r="BG14"/>
  <c r="BH6" i="2"/>
  <c r="BG6"/>
  <c r="BH11" i="1"/>
  <c r="BG11"/>
  <c r="BH16"/>
  <c r="BG16"/>
  <c r="BH19"/>
  <c r="BG19"/>
  <c r="BH21"/>
  <c r="BG21"/>
  <c r="BH23"/>
  <c r="BG23"/>
  <c r="BH7"/>
  <c r="BG7"/>
  <c r="BH12"/>
  <c r="BG12"/>
  <c r="BH14"/>
  <c r="BG14"/>
  <c r="BH15"/>
  <c r="BG15"/>
  <c r="BH17"/>
  <c r="BG17"/>
  <c r="BH18"/>
  <c r="BG18"/>
  <c r="BH20"/>
  <c r="BG20"/>
  <c r="BH22"/>
  <c r="BG22"/>
  <c r="BH6"/>
  <c r="BG6"/>
  <c r="BH13"/>
  <c r="BG13"/>
</calcChain>
</file>

<file path=xl/sharedStrings.xml><?xml version="1.0" encoding="utf-8"?>
<sst xmlns="http://schemas.openxmlformats.org/spreadsheetml/2006/main" count="2098" uniqueCount="593">
  <si>
    <t>1. Лекция 2</t>
  </si>
  <si>
    <t>1. Доклад</t>
  </si>
  <si>
    <t xml:space="preserve"> 25ф_ВУД</t>
  </si>
  <si>
    <t>2. Лекция 4</t>
  </si>
  <si>
    <t>Идентиф</t>
  </si>
  <si>
    <t>НИПЭ, тест</t>
  </si>
  <si>
    <t>Категории</t>
  </si>
  <si>
    <t>3. Лекция 6</t>
  </si>
  <si>
    <t>ТС СД</t>
  </si>
  <si>
    <t>ТС ОРД</t>
  </si>
  <si>
    <t>ТС ЭКД</t>
  </si>
  <si>
    <t xml:space="preserve">Трасол  Э </t>
  </si>
  <si>
    <t>Дактил  Э</t>
  </si>
  <si>
    <t>к/н 7</t>
  </si>
  <si>
    <t xml:space="preserve">   Рейтинг-балл</t>
  </si>
  <si>
    <t>4. Лекция 8</t>
  </si>
  <si>
    <t xml:space="preserve">ЭХО </t>
  </si>
  <si>
    <t xml:space="preserve">Баллист  Э </t>
  </si>
  <si>
    <t xml:space="preserve">Почерк  Э </t>
  </si>
  <si>
    <t xml:space="preserve">ТКЭД </t>
  </si>
  <si>
    <t xml:space="preserve">Портрет  Э </t>
  </si>
  <si>
    <t>5. Лекция 10</t>
  </si>
  <si>
    <t>Видео</t>
  </si>
  <si>
    <t>Фоноскопия</t>
  </si>
  <si>
    <t>Ориентировка</t>
  </si>
  <si>
    <t>2. Доклад</t>
  </si>
  <si>
    <t>6. Лекция 12</t>
  </si>
  <si>
    <t>КИВМИ</t>
  </si>
  <si>
    <t>Одорология</t>
  </si>
  <si>
    <t>Дакто отпеч</t>
  </si>
  <si>
    <t>Дактилокарта</t>
  </si>
  <si>
    <t>Ср_след_отп</t>
  </si>
  <si>
    <t>к/н 12</t>
  </si>
  <si>
    <t>7. Лекция 14</t>
  </si>
  <si>
    <t>Баллистика</t>
  </si>
  <si>
    <t>3. Доклад</t>
  </si>
  <si>
    <t>8. Лекция 16</t>
  </si>
  <si>
    <t>Почерк</t>
  </si>
  <si>
    <t>1. История</t>
  </si>
  <si>
    <t>2. Идентиф</t>
  </si>
  <si>
    <t>3. ТС</t>
  </si>
  <si>
    <t>4. НиПЭ</t>
  </si>
  <si>
    <t>5. Фото</t>
  </si>
  <si>
    <t>6. Трасология</t>
  </si>
  <si>
    <t>7. Орижие</t>
  </si>
  <si>
    <t>Итого 2</t>
  </si>
  <si>
    <t>1. Вопрос</t>
  </si>
  <si>
    <t>2. Вопрос</t>
  </si>
  <si>
    <t>Всего</t>
  </si>
  <si>
    <t>ECTS</t>
  </si>
  <si>
    <t>5 баллов</t>
  </si>
  <si>
    <t>Тесты</t>
  </si>
  <si>
    <t>ФИО</t>
  </si>
  <si>
    <t>л</t>
  </si>
  <si>
    <t>к</t>
  </si>
  <si>
    <t>с</t>
  </si>
  <si>
    <t>п</t>
  </si>
  <si>
    <t>д</t>
  </si>
  <si>
    <t>о</t>
  </si>
  <si>
    <t>н</t>
  </si>
  <si>
    <t>т</t>
  </si>
  <si>
    <t>р</t>
  </si>
  <si>
    <t>ь</t>
  </si>
  <si>
    <t>Алексеева Анас</t>
  </si>
  <si>
    <t>Вагин Вячеслав</t>
  </si>
  <si>
    <t>Гладких Алексан</t>
  </si>
  <si>
    <t>Горькая Наталья</t>
  </si>
  <si>
    <t>Демьяненко Дар</t>
  </si>
  <si>
    <t>Зименков Павел</t>
  </si>
  <si>
    <t>Колесникова Тат</t>
  </si>
  <si>
    <t>Копейкина Алина</t>
  </si>
  <si>
    <t>Куксова Алёна</t>
  </si>
  <si>
    <t>Мазурина Наталья</t>
  </si>
  <si>
    <t>Пахомова Ангелин</t>
  </si>
  <si>
    <t>Рыбаченко Анжел</t>
  </si>
  <si>
    <t>Стрижакова Евген</t>
  </si>
  <si>
    <t>Темников Денис</t>
  </si>
  <si>
    <t>Хлебникова Екат</t>
  </si>
  <si>
    <t>Чубарова Софья</t>
  </si>
  <si>
    <t>Шалагина Елена</t>
  </si>
  <si>
    <t>Шкуратова Дарья</t>
  </si>
  <si>
    <t>Бибаева Элеонора</t>
  </si>
  <si>
    <t>тяж вред</t>
  </si>
  <si>
    <t>Бондаренко Екат</t>
  </si>
  <si>
    <t>Борисов Илья</t>
  </si>
  <si>
    <t>необх оборона</t>
  </si>
  <si>
    <t>Гильманова Юлия</t>
  </si>
  <si>
    <t>Дударев Дмитрий</t>
  </si>
  <si>
    <t>МР коррупции</t>
  </si>
  <si>
    <t>Жигайлов Максим</t>
  </si>
  <si>
    <t>Козимирова Яна</t>
  </si>
  <si>
    <t>убийство</t>
  </si>
  <si>
    <t>Кононенко Яна</t>
  </si>
  <si>
    <t>Мохова Алена</t>
  </si>
  <si>
    <t>Пономарев Роман</t>
  </si>
  <si>
    <t>грабеж</t>
  </si>
  <si>
    <t>Родованская Над</t>
  </si>
  <si>
    <t>Смирнов Руслан</t>
  </si>
  <si>
    <t>мошен</t>
  </si>
  <si>
    <t>Таскаева Ксения</t>
  </si>
  <si>
    <t>изнас</t>
  </si>
  <si>
    <t>Телятников Евген</t>
  </si>
  <si>
    <t>разбой</t>
  </si>
  <si>
    <t>Филатова Викт</t>
  </si>
  <si>
    <t>терроризм</t>
  </si>
  <si>
    <t>Мищенко Павел</t>
  </si>
  <si>
    <t>МР НОН</t>
  </si>
  <si>
    <t>Авдиюк Алексей</t>
  </si>
  <si>
    <t>контра</t>
  </si>
  <si>
    <t>Горбачева Тат</t>
  </si>
  <si>
    <t>Грушевский Артем</t>
  </si>
  <si>
    <t>Духнова Алена</t>
  </si>
  <si>
    <t>Карпенко Елена</t>
  </si>
  <si>
    <t>Киселев Иван</t>
  </si>
  <si>
    <t>Конкин Виктор</t>
  </si>
  <si>
    <t>МР экстремизма</t>
  </si>
  <si>
    <t>Коробейников Ан</t>
  </si>
  <si>
    <t>Литвиненко Крист</t>
  </si>
  <si>
    <t>Малахин Андрей</t>
  </si>
  <si>
    <t>Некрасов Михаил</t>
  </si>
  <si>
    <t>Орехова Евгения</t>
  </si>
  <si>
    <t>Пинчукова Ирина</t>
  </si>
  <si>
    <t>Светлышева Анна</t>
  </si>
  <si>
    <t>Усова Ксения</t>
  </si>
  <si>
    <t>Утин Дмитрий</t>
  </si>
  <si>
    <t>Хусаинов Рашид</t>
  </si>
  <si>
    <t>Чадаева Анастас</t>
  </si>
  <si>
    <t>вымогат</t>
  </si>
  <si>
    <t>Яковлев Олег</t>
  </si>
  <si>
    <t>Астанина Татьяна</t>
  </si>
  <si>
    <t>разб</t>
  </si>
  <si>
    <t>Бянкина Олеся</t>
  </si>
  <si>
    <t>Дударева Екат</t>
  </si>
  <si>
    <t>несоверш</t>
  </si>
  <si>
    <t>Котрохова Евгения</t>
  </si>
  <si>
    <t>Мамаева Светлана</t>
  </si>
  <si>
    <t>Миронова Марг</t>
  </si>
  <si>
    <t>Молокова Анастас</t>
  </si>
  <si>
    <t>имущество</t>
  </si>
  <si>
    <t>Мякишева Ирина</t>
  </si>
  <si>
    <t>Роот Ксения</t>
  </si>
  <si>
    <t>Рубцова Анастасия</t>
  </si>
  <si>
    <t>взятка</t>
  </si>
  <si>
    <t>Сиротенко Павел</t>
  </si>
  <si>
    <t>угон ТС</t>
  </si>
  <si>
    <t>Соловьева Тат</t>
  </si>
  <si>
    <t>Тропина Кира</t>
  </si>
  <si>
    <t>Федоренко Мария</t>
  </si>
  <si>
    <t>коррупция</t>
  </si>
  <si>
    <t>Чумакова Марина</t>
  </si>
  <si>
    <t>сбыт имущ</t>
  </si>
  <si>
    <t>Кудрявцев Сергей</t>
  </si>
  <si>
    <t>Нечаева Мария</t>
  </si>
  <si>
    <t>Смолин Евгений</t>
  </si>
  <si>
    <t>Хамхаев Артур</t>
  </si>
  <si>
    <t>Харитонов Влад</t>
  </si>
  <si>
    <t>Щербинина Екат</t>
  </si>
  <si>
    <t>Авхимович Татьян</t>
  </si>
  <si>
    <t>Аксенова Юлия</t>
  </si>
  <si>
    <t>Алейникова Анна</t>
  </si>
  <si>
    <t>Анарбаев Мунар</t>
  </si>
  <si>
    <t>Горностаева Анна</t>
  </si>
  <si>
    <t>Давыдова Анастас</t>
  </si>
  <si>
    <t>Живалева Анна</t>
  </si>
  <si>
    <t>предприним</t>
  </si>
  <si>
    <t>Карпов Евгений</t>
  </si>
  <si>
    <t>похищ человека</t>
  </si>
  <si>
    <t>Конюхова Таисия</t>
  </si>
  <si>
    <t>торговля людьми</t>
  </si>
  <si>
    <t>Курманалеева Вик</t>
  </si>
  <si>
    <t>лишение свободы</t>
  </si>
  <si>
    <t>Михайлова Ирина</t>
  </si>
  <si>
    <t>Петров Михаил</t>
  </si>
  <si>
    <t>Степанов Илья</t>
  </si>
  <si>
    <t>МР налогов</t>
  </si>
  <si>
    <t>Князев</t>
  </si>
  <si>
    <t>8.30-9.55</t>
  </si>
  <si>
    <t>10.10-11.35</t>
  </si>
  <si>
    <t>11.50-13.15</t>
  </si>
  <si>
    <t>13.45-15.10</t>
  </si>
  <si>
    <t>http://criminallaw.uf.nstu.ru/</t>
  </si>
  <si>
    <t>Криминалистика</t>
  </si>
  <si>
    <t xml:space="preserve">   Группа ЮФ-36</t>
  </si>
  <si>
    <t>15.25-16.50</t>
  </si>
  <si>
    <t>17.05-18.30</t>
  </si>
  <si>
    <t>18.40-20.00</t>
  </si>
  <si>
    <t> http://dispace.edu.nstu.ru/didesk/course/show/1033</t>
  </si>
  <si>
    <t>knk3746@mail.ru</t>
  </si>
  <si>
    <t xml:space="preserve">   Группа ЮФ-34</t>
  </si>
  <si>
    <t xml:space="preserve">   Группа ЮФ-33</t>
  </si>
  <si>
    <t xml:space="preserve">   Группа ЮФ-32</t>
  </si>
  <si>
    <t xml:space="preserve">   Группа ЮФ-31</t>
  </si>
  <si>
    <t>вт неч 5-5</t>
  </si>
  <si>
    <t>чет неч</t>
  </si>
  <si>
    <t>11.50-13.15 понед</t>
  </si>
  <si>
    <t>чт неч</t>
  </si>
  <si>
    <t>13.45-15.10 понед</t>
  </si>
  <si>
    <t>15.25-16.50 чет неч</t>
  </si>
  <si>
    <t>понед</t>
  </si>
  <si>
    <t>10.10-11.35 пят чет</t>
  </si>
  <si>
    <t>11.50-13.15 вторн</t>
  </si>
  <si>
    <t>секс харак</t>
  </si>
  <si>
    <t>разв дейст</t>
  </si>
  <si>
    <t>легк вред</t>
  </si>
  <si>
    <t>похищ чел</t>
  </si>
  <si>
    <t>сред вред</t>
  </si>
  <si>
    <t>вандализм</t>
  </si>
  <si>
    <t>ПДД</t>
  </si>
  <si>
    <t>хищение на предпр</t>
  </si>
  <si>
    <t>предпринимат</t>
  </si>
  <si>
    <t>Ученые</t>
  </si>
  <si>
    <t>Тест</t>
  </si>
  <si>
    <t>лиш свободы</t>
  </si>
  <si>
    <t>смерть по неост</t>
  </si>
  <si>
    <t>присв. и растрата</t>
  </si>
  <si>
    <t>вымогат - сз</t>
  </si>
  <si>
    <t>кража - сз</t>
  </si>
  <si>
    <t>МР похищения сз</t>
  </si>
  <si>
    <t>убийство - сз</t>
  </si>
  <si>
    <t>мош - сз</t>
  </si>
  <si>
    <t>контр. НОН - сз</t>
  </si>
  <si>
    <t>фальшивомон</t>
  </si>
  <si>
    <t>завлад авто</t>
  </si>
  <si>
    <t>сбыт имущества</t>
  </si>
  <si>
    <t>уничтож имущ</t>
  </si>
  <si>
    <t>хулиганство</t>
  </si>
  <si>
    <t>трасология</t>
  </si>
  <si>
    <t>рис по МРОВП</t>
  </si>
  <si>
    <t>спавн пальцев</t>
  </si>
  <si>
    <t>статья</t>
  </si>
  <si>
    <t>протектор ТС</t>
  </si>
  <si>
    <t>СМЭ</t>
  </si>
  <si>
    <t>Фоторобот</t>
  </si>
  <si>
    <t>МР ДТП</t>
  </si>
  <si>
    <t>МР легализации</t>
  </si>
  <si>
    <t>МР нон</t>
  </si>
  <si>
    <t>кража золота</t>
  </si>
  <si>
    <t>грабежна улице</t>
  </si>
  <si>
    <t>взяточн</t>
  </si>
  <si>
    <t>Вакунова Анаст</t>
  </si>
  <si>
    <t>ср. защ ТКЭД</t>
  </si>
  <si>
    <t>кл_прав Габит</t>
  </si>
  <si>
    <t>25 фото</t>
  </si>
  <si>
    <t>3 фото</t>
  </si>
  <si>
    <t>10 пальцев</t>
  </si>
  <si>
    <t>доклад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</si>
  <si>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обвинить автора расценивается как нарушение норм трудового, гражданского,  административного и уголовного права и несет за собой соответствующие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</si>
  <si>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</si>
  <si>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>15.25-16.50 ср чет 5-5</t>
  </si>
  <si>
    <t>пон чет 124</t>
  </si>
  <si>
    <t>11.50-13.15 вт 124</t>
  </si>
  <si>
    <t>ре</t>
  </si>
  <si>
    <t>зе</t>
  </si>
  <si>
    <t>та</t>
  </si>
  <si>
    <t>ц</t>
  </si>
  <si>
    <t>и</t>
  </si>
  <si>
    <t>я</t>
  </si>
  <si>
    <t>1.2. Орг.рассл</t>
  </si>
  <si>
    <t>1.1. Крим.хар</t>
  </si>
  <si>
    <t>2.1. Пр рас на перЭ</t>
  </si>
  <si>
    <t>2.2. Пробл на перЭ</t>
  </si>
  <si>
    <t>3.1. Пр рас на посЭ</t>
  </si>
  <si>
    <t>3.2. Пробл на посЭ</t>
  </si>
  <si>
    <t>Вывод</t>
  </si>
  <si>
    <t>колонтитул - название вопроса, номер текущего и общего кол-ва слайдов</t>
  </si>
  <si>
    <t>заголовок 30, текст 20 Arial, без анимации</t>
  </si>
  <si>
    <t>на слайде не более 10 строк, цвет черный на белом фоне</t>
  </si>
  <si>
    <t>на каждом слайде иметь фото из своих практических заданий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</si>
  <si>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обвинить автора расценивается как нарушение норм трудового, гражданского,  административного и уголовного права</t>
    </r>
  </si>
  <si>
    <r>
      <t xml:space="preserve">и несет за собой соответствующие 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</si>
  <si>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rgb="FFFF0000"/>
        <rFont val="Calibri"/>
        <family val="2"/>
        <charset val="204"/>
        <scheme val="minor"/>
      </rPr>
      <t>КР</t>
    </r>
    <r>
      <rPr>
        <sz val="11"/>
        <color theme="1"/>
        <rFont val="Calibri"/>
        <family val="2"/>
        <charset val="204"/>
        <scheme val="minor"/>
      </rPr>
      <t xml:space="preserve"> должна содержать 50 слайдов =</t>
    </r>
  </si>
  <si>
    <t>Криминалистическая тактика</t>
  </si>
  <si>
    <r>
      <t xml:space="preserve">Необходимо решить </t>
    </r>
    <r>
      <rPr>
        <b/>
        <sz val="11"/>
        <color rgb="FFFF0000"/>
        <rFont val="Calibri"/>
        <family val="2"/>
        <charset val="204"/>
        <scheme val="minor"/>
      </rPr>
      <t>тесты</t>
    </r>
    <r>
      <rPr>
        <sz val="11"/>
        <color theme="1"/>
        <rFont val="Calibri"/>
        <family val="2"/>
        <charset val="204"/>
        <scheme val="minor"/>
      </rPr>
      <t xml:space="preserve"> на диспейсе по разделам </t>
    </r>
  </si>
  <si>
    <t>ОМП</t>
  </si>
  <si>
    <t>10 опр</t>
  </si>
  <si>
    <t>Видео ОМП</t>
  </si>
  <si>
    <t>ВКС</t>
  </si>
  <si>
    <t>Акулов</t>
  </si>
  <si>
    <t>Лифанов</t>
  </si>
  <si>
    <t>Видео допрос</t>
  </si>
  <si>
    <t>40 пр_допроса</t>
  </si>
  <si>
    <t>10. ОМП 4</t>
  </si>
  <si>
    <t>11. Допрос 6</t>
  </si>
  <si>
    <t>12. СЭ, ППНМ 8</t>
  </si>
  <si>
    <t>13. ОМ методики 10</t>
  </si>
  <si>
    <t>9. ОП тактики 2</t>
  </si>
  <si>
    <t>14. МР убийства 12</t>
  </si>
  <si>
    <t>15. МР изнас 14</t>
  </si>
  <si>
    <t>16. МР кражи 16</t>
  </si>
  <si>
    <t>17. МР ЭкД 18</t>
  </si>
  <si>
    <t>в</t>
  </si>
  <si>
    <t>КР хар уб</t>
  </si>
  <si>
    <t>КР хар изн</t>
  </si>
  <si>
    <t>КР хар кражи</t>
  </si>
  <si>
    <t>КР хар нез пр</t>
  </si>
  <si>
    <t>Пр рас уб</t>
  </si>
  <si>
    <t>Пр рас изн</t>
  </si>
  <si>
    <t>Пр рас кражи</t>
  </si>
  <si>
    <t>Пр рас нез пр</t>
  </si>
  <si>
    <t>Видео овсид</t>
  </si>
  <si>
    <t>Видео обыск</t>
  </si>
  <si>
    <t>Табл. Обыск</t>
  </si>
  <si>
    <t>Такт освид</t>
  </si>
  <si>
    <t>6 видов СЭ</t>
  </si>
  <si>
    <t>Видео ППНМ</t>
  </si>
  <si>
    <t>Стадии ППНМ</t>
  </si>
  <si>
    <t>Структура методики</t>
  </si>
  <si>
    <t>Виды учетов</t>
  </si>
  <si>
    <t>УПХ, КримХ</t>
  </si>
  <si>
    <r>
      <t xml:space="preserve">в   </t>
    </r>
    <r>
      <rPr>
        <sz val="12"/>
        <color rgb="FFFF0000"/>
        <rFont val="Times New Roman"/>
        <family val="1"/>
        <charset val="204"/>
      </rPr>
      <t>л</t>
    </r>
  </si>
  <si>
    <t>13. ОМ мет 10</t>
  </si>
  <si>
    <t>14. МР уб 12</t>
  </si>
  <si>
    <t>8.30 – 10.00</t>
  </si>
  <si>
    <t>10.15 – 11.45</t>
  </si>
  <si>
    <t>12.15 – 13.45</t>
  </si>
  <si>
    <t>15.45 – 17.15</t>
  </si>
  <si>
    <t xml:space="preserve">   Группа ЮБ-31Гр</t>
  </si>
  <si>
    <t>17.30 – 19.00</t>
  </si>
  <si>
    <t>19.15 – 20.45</t>
  </si>
  <si>
    <t>21.00 – 22.30</t>
  </si>
  <si>
    <t>КНС 3-120, 124 17.00 понед</t>
  </si>
  <si>
    <t>Абелева Лиза</t>
  </si>
  <si>
    <t>МР убийства</t>
  </si>
  <si>
    <t>Алексеев</t>
  </si>
  <si>
    <t>Ганеева Катя</t>
  </si>
  <si>
    <t>МР контрабанды</t>
  </si>
  <si>
    <t>МР кражи</t>
  </si>
  <si>
    <t>Костылева Катя</t>
  </si>
  <si>
    <t>МР мошенничества</t>
  </si>
  <si>
    <t>Пименова Ксения</t>
  </si>
  <si>
    <t>Полькина Яна</t>
  </si>
  <si>
    <t>МР грабежа</t>
  </si>
  <si>
    <t>Романова Алена</t>
  </si>
  <si>
    <t>Сергеева Татьяна</t>
  </si>
  <si>
    <t>Тарасова Света</t>
  </si>
  <si>
    <t>МР фальш</t>
  </si>
  <si>
    <t>Шерстюк Ульяна</t>
  </si>
  <si>
    <t>МР похищения чел</t>
  </si>
  <si>
    <t>Ширина Виктория</t>
  </si>
  <si>
    <t>к зачету</t>
  </si>
  <si>
    <t>МР тяжк</t>
  </si>
  <si>
    <t>Бочаров Максим</t>
  </si>
  <si>
    <t>Гнездинов Денис</t>
  </si>
  <si>
    <t>Джабборов Фируз</t>
  </si>
  <si>
    <t>Заикин Александр</t>
  </si>
  <si>
    <t>Овчинников Радион</t>
  </si>
  <si>
    <t>Фаргиева Марина</t>
  </si>
  <si>
    <t>МР изнасилования</t>
  </si>
  <si>
    <t>Чиркунова Анна</t>
  </si>
  <si>
    <t>8-913-741-2913</t>
  </si>
  <si>
    <t xml:space="preserve">   Группа ЮБ-31,32Уг</t>
  </si>
  <si>
    <t xml:space="preserve">   Группа ПД-31</t>
  </si>
  <si>
    <t>Афонина</t>
  </si>
  <si>
    <t>Мр убийства</t>
  </si>
  <si>
    <t>Мукулэй</t>
  </si>
  <si>
    <t>Мр изнасилования</t>
  </si>
  <si>
    <t>Михайлов</t>
  </si>
  <si>
    <t>Мр НОН</t>
  </si>
  <si>
    <t>Савастеев</t>
  </si>
  <si>
    <t>Мр разбоя</t>
  </si>
  <si>
    <t>Сотникова</t>
  </si>
  <si>
    <t xml:space="preserve">   Группа ПНЗ-31</t>
  </si>
  <si>
    <t>Симоненко С.</t>
  </si>
  <si>
    <t>Рымарева Вика</t>
  </si>
  <si>
    <t>СЭЭ</t>
  </si>
  <si>
    <t xml:space="preserve">   Группа ЭБЗ-21</t>
  </si>
  <si>
    <t>1. ОП СЭЭ</t>
  </si>
  <si>
    <t>2. Почер Э</t>
  </si>
  <si>
    <t>Заключение</t>
  </si>
  <si>
    <t>3. ТКЭД</t>
  </si>
  <si>
    <t xml:space="preserve">4. Трасол  Э </t>
  </si>
  <si>
    <t>5. Дактил Э</t>
  </si>
  <si>
    <t>6. Комп Э</t>
  </si>
  <si>
    <t>7. Лингв Э</t>
  </si>
  <si>
    <t>8. Фоноск Э</t>
  </si>
  <si>
    <t>Коллоквиум</t>
  </si>
  <si>
    <t xml:space="preserve">10. Товар  Э </t>
  </si>
  <si>
    <t xml:space="preserve">11. Фин_экон  Э </t>
  </si>
  <si>
    <t xml:space="preserve">12. Фин_кред  Э </t>
  </si>
  <si>
    <t xml:space="preserve">13. Инж_эк  Э </t>
  </si>
  <si>
    <t xml:space="preserve">15. Э касса </t>
  </si>
  <si>
    <t xml:space="preserve">16. Э материалы </t>
  </si>
  <si>
    <t xml:space="preserve">17. Э зарплата </t>
  </si>
  <si>
    <t>18. Э прибыль</t>
  </si>
  <si>
    <t>5. Материалы</t>
  </si>
  <si>
    <t>6. Зарплата</t>
  </si>
  <si>
    <t>7. Прибыль</t>
  </si>
  <si>
    <t>8. Налоги</t>
  </si>
  <si>
    <t>Бондарь Иван</t>
  </si>
  <si>
    <t>Балев Антон</t>
  </si>
  <si>
    <t>Майер Анастасия</t>
  </si>
  <si>
    <t>Майер Ксения</t>
  </si>
  <si>
    <t>Капустин Сергей</t>
  </si>
  <si>
    <t>Нуриев Ринат</t>
  </si>
  <si>
    <t>Пяткова Наталья</t>
  </si>
  <si>
    <t>Радько Диана</t>
  </si>
  <si>
    <t>Доклад</t>
  </si>
  <si>
    <t xml:space="preserve">Необходимо представить </t>
  </si>
  <si>
    <t>1) в документах должны быть представлены все необходимые реквизиты</t>
  </si>
  <si>
    <t>ПочеркЭ</t>
  </si>
  <si>
    <t>1. Постановление о назначении экспертизы</t>
  </si>
  <si>
    <t>2) обстоятельства и вопросы в постановлении должны соответствовать материалам в заключении</t>
  </si>
  <si>
    <t>ТКЭД</t>
  </si>
  <si>
    <t>2. Заключение эксперта</t>
  </si>
  <si>
    <t>3) в постановлении необходимо вынести не менее 2 вопросов</t>
  </si>
  <si>
    <t>ТрасЭ</t>
  </si>
  <si>
    <t>3. Фототаблица</t>
  </si>
  <si>
    <t>4) в заключении необходимо ответить строго на поставленные вопросы и в полном объеме</t>
  </si>
  <si>
    <t>5) вправе поставить вопрос в редакции эксперта и на него ответить</t>
  </si>
  <si>
    <t>Список литературы см: http://dispace.edu.nstu.ru/didesk/course/show/1303/21</t>
  </si>
  <si>
    <t xml:space="preserve">   Группа ЭБЗ-22</t>
  </si>
  <si>
    <t>Баранная А</t>
  </si>
  <si>
    <t>Ванюшкина Мария</t>
  </si>
  <si>
    <t>Дашкевич Д.</t>
  </si>
  <si>
    <t>Жирнякова Т.</t>
  </si>
  <si>
    <t>Заравняева А.</t>
  </si>
  <si>
    <t>Карпов Илья</t>
  </si>
  <si>
    <t>Кузнецов Д.</t>
  </si>
  <si>
    <t>Кустова Е.</t>
  </si>
  <si>
    <t>Леженин Евгений</t>
  </si>
  <si>
    <t>Луценко А.</t>
  </si>
  <si>
    <t>Николаев Максим</t>
  </si>
  <si>
    <t>Сальникова Е.</t>
  </si>
  <si>
    <t>Сафронов В.</t>
  </si>
  <si>
    <t>Рожкова Е.</t>
  </si>
  <si>
    <t>Синякова Ю.</t>
  </si>
  <si>
    <t>Кокоулина Я.</t>
  </si>
  <si>
    <t>МР убийство н/л</t>
  </si>
  <si>
    <t>МР убийства ОПГ</t>
  </si>
  <si>
    <t>Снимушкина Виктория</t>
  </si>
  <si>
    <t>Максимова Дарья</t>
  </si>
  <si>
    <t>МР хулиганства</t>
  </si>
  <si>
    <t>Ибрагимов Рамиль</t>
  </si>
  <si>
    <t>Бахрамаев Угур</t>
  </si>
  <si>
    <t>Киселева В.А.</t>
  </si>
  <si>
    <t>ст. 117</t>
  </si>
  <si>
    <t>Тиньков Иван</t>
  </si>
  <si>
    <t>Михайлова Даша</t>
  </si>
  <si>
    <t>ст. 180</t>
  </si>
  <si>
    <t>Задерж_Закон</t>
  </si>
  <si>
    <t>МР разбоя</t>
  </si>
  <si>
    <t>МР изнас</t>
  </si>
  <si>
    <t>Ардимасова Крис</t>
  </si>
  <si>
    <t>Сучкова Ольга</t>
  </si>
  <si>
    <t>Перемикина М.</t>
  </si>
  <si>
    <t>Попкова</t>
  </si>
  <si>
    <t>Низовцев</t>
  </si>
  <si>
    <t>Старченкова Вал</t>
  </si>
  <si>
    <t>ст. 111</t>
  </si>
  <si>
    <t>ПочерЭ, Э прибыли</t>
  </si>
  <si>
    <t>ДЭ, Э кассы</t>
  </si>
  <si>
    <t>ЛингвЭ, ЭкономЭ</t>
  </si>
  <si>
    <t>ПортрЭ, НалоговаяЭ</t>
  </si>
  <si>
    <t>БухгЭ, ТоварЭ</t>
  </si>
  <si>
    <t>Леднев</t>
  </si>
  <si>
    <t>ст. 166</t>
  </si>
  <si>
    <t>ст. 126</t>
  </si>
  <si>
    <t>Алиев Турал</t>
  </si>
  <si>
    <t>Шведова Е.А.</t>
  </si>
  <si>
    <t>Собитов Саидбек</t>
  </si>
  <si>
    <t>Донец Марина</t>
  </si>
  <si>
    <t>Лаврентьев Макс</t>
  </si>
  <si>
    <t>Харитонкин Алекс</t>
  </si>
  <si>
    <t>Андрюшенко Макс</t>
  </si>
  <si>
    <t>ДЭ</t>
  </si>
  <si>
    <t>11. ОП методики</t>
  </si>
  <si>
    <t>ДЭ, Э прибыли</t>
  </si>
  <si>
    <t>ПортЭ, Э банка</t>
  </si>
  <si>
    <t>9. Портр Э</t>
  </si>
  <si>
    <t>Ориентрировка</t>
  </si>
  <si>
    <t>Белоусова Елена</t>
  </si>
  <si>
    <t>Ермолаев Алексей</t>
  </si>
  <si>
    <t>Миненкова Лиза</t>
  </si>
  <si>
    <t>Кайгородова Пол</t>
  </si>
  <si>
    <t>Ондар Чечек</t>
  </si>
  <si>
    <t>Подлесный Влад</t>
  </si>
  <si>
    <t>Романенко Павел</t>
  </si>
  <si>
    <t>Мр ДТП</t>
  </si>
  <si>
    <t>МР рахбоя</t>
  </si>
  <si>
    <t>МР охоты</t>
  </si>
  <si>
    <t>граб</t>
  </si>
  <si>
    <t>Фотоконкурс</t>
  </si>
  <si>
    <t>4-</t>
  </si>
  <si>
    <t>Миняйлов Виталий</t>
  </si>
  <si>
    <t>Албатова Ира</t>
  </si>
  <si>
    <t xml:space="preserve">   Группа ЮБ-41Уг</t>
  </si>
  <si>
    <t>5-</t>
  </si>
  <si>
    <t>Такт приемы</t>
  </si>
  <si>
    <r>
      <t xml:space="preserve">ДНК, </t>
    </r>
    <r>
      <rPr>
        <sz val="11"/>
        <color rgb="FFFF0000"/>
        <rFont val="Calibri"/>
        <family val="2"/>
        <charset val="204"/>
        <scheme val="minor"/>
      </rPr>
      <t>Э кредитов</t>
    </r>
  </si>
  <si>
    <r>
      <t xml:space="preserve">ПочЭ, </t>
    </r>
    <r>
      <rPr>
        <sz val="11"/>
        <color rgb="FFFF0000"/>
        <rFont val="Calibri"/>
        <family val="2"/>
        <charset val="204"/>
        <scheme val="minor"/>
      </rPr>
      <t>Э налогов</t>
    </r>
  </si>
  <si>
    <r>
      <t xml:space="preserve">ТКЭД, </t>
    </r>
    <r>
      <rPr>
        <sz val="11"/>
        <color rgb="FFFF0000"/>
        <rFont val="Calibri"/>
        <family val="2"/>
        <charset val="204"/>
        <scheme val="minor"/>
      </rPr>
      <t>Э кассы</t>
    </r>
  </si>
  <si>
    <r>
      <t xml:space="preserve">БалЭ, </t>
    </r>
    <r>
      <rPr>
        <sz val="11"/>
        <color rgb="FFFF0000"/>
        <rFont val="Calibri"/>
        <family val="2"/>
        <charset val="204"/>
        <scheme val="minor"/>
      </rPr>
      <t>БухгЭ</t>
    </r>
  </si>
  <si>
    <r>
      <t xml:space="preserve">ТрасЭ, </t>
    </r>
    <r>
      <rPr>
        <sz val="11"/>
        <color rgb="FFFF0000"/>
        <rFont val="Calibri"/>
        <family val="2"/>
        <charset val="204"/>
        <scheme val="minor"/>
      </rPr>
      <t>ТоварЭ</t>
    </r>
  </si>
  <si>
    <t>Школун Александр</t>
  </si>
  <si>
    <t xml:space="preserve">14. БЭ_налоги </t>
  </si>
  <si>
    <t>Кредит образец</t>
  </si>
  <si>
    <t>Зарплата  образец</t>
  </si>
  <si>
    <t>Прибыль образец</t>
  </si>
  <si>
    <t>13. ОП методики</t>
  </si>
  <si>
    <t>2.1. Пр рас изнас</t>
  </si>
  <si>
    <t>З зарплаты видео</t>
  </si>
  <si>
    <t>Касса образец</t>
  </si>
  <si>
    <t>ФЭЭ - образец</t>
  </si>
  <si>
    <t>Налоги образец</t>
  </si>
  <si>
    <t>Материалы - образец</t>
  </si>
  <si>
    <t>Виды СЭЭ</t>
  </si>
  <si>
    <t>Виды выводов</t>
  </si>
  <si>
    <t>опознание</t>
  </si>
  <si>
    <t xml:space="preserve">14. ФЭ_налоги </t>
  </si>
  <si>
    <t>допрос видео</t>
  </si>
  <si>
    <t>НИПЭ видео</t>
  </si>
  <si>
    <t>Видео кред</t>
  </si>
  <si>
    <t>Пахтусова Марина</t>
  </si>
  <si>
    <t>Кисс Федор</t>
  </si>
  <si>
    <t>Кокорин Дмитрий</t>
  </si>
  <si>
    <t>Азаренко Дмитрий</t>
  </si>
  <si>
    <t>1. ОП крим-ки</t>
  </si>
  <si>
    <t>Видео финсос</t>
  </si>
  <si>
    <t>http://dispace.edu.nstu.ru/didesk/course/show/1033/1</t>
  </si>
  <si>
    <t>3. Виды крим. экспертиз</t>
  </si>
  <si>
    <t>7. Баллистика</t>
  </si>
  <si>
    <t>8. Почерк</t>
  </si>
  <si>
    <t>4. Портрет</t>
  </si>
  <si>
    <t>2. Структура МРОВП</t>
  </si>
  <si>
    <t>3. Элементы крим. хар.</t>
  </si>
  <si>
    <t>4. Программа рассл-я</t>
  </si>
  <si>
    <t>5. МР убийства</t>
  </si>
  <si>
    <t>6. МР кражи</t>
  </si>
  <si>
    <t>7. МР изнас.</t>
  </si>
  <si>
    <t>8. МР экон. пр.</t>
  </si>
  <si>
    <t>Подготовить презентацию на 30 слайдов по МРОВП</t>
  </si>
  <si>
    <t>http://dispace.edu.nstu.ru/didesk/course/show/1302</t>
  </si>
  <si>
    <t>http://dispace.edu.nstu.ru/didesk/course/show/1033/15</t>
  </si>
  <si>
    <t>http://dispace.edu.nstu.ru/didesk/course/show/1033/20</t>
  </si>
  <si>
    <t>http://dispace.edu.nstu.ru/didesk/course/show/1033/22</t>
  </si>
  <si>
    <t>см. файл "Почерковедческая экспертиза"</t>
  </si>
  <si>
    <t>выполнить задания</t>
  </si>
  <si>
    <t>по криминалистике</t>
  </si>
  <si>
    <t xml:space="preserve"> по МРОВП</t>
  </si>
  <si>
    <t>https://cloud.mail.ru/home/Faces1.rar</t>
  </si>
  <si>
    <t>Сравнение 2 пальцев</t>
  </si>
  <si>
    <t>Почерк-таблица</t>
  </si>
  <si>
    <t>Баллистика - устно</t>
  </si>
  <si>
    <t>Видео СД</t>
  </si>
  <si>
    <t>Доклад по криминалистике</t>
  </si>
  <si>
    <t>Постановление и заключение эксперта</t>
  </si>
  <si>
    <t xml:space="preserve">Представить краткий конспект лекций </t>
  </si>
  <si>
    <t>по ключевым темам</t>
  </si>
  <si>
    <t>ФКЭ видео</t>
  </si>
  <si>
    <t>Опозн вадео</t>
  </si>
  <si>
    <t>Пашкова</t>
  </si>
  <si>
    <t>Вмдео ППНМ</t>
  </si>
  <si>
    <t>Виде осв</t>
  </si>
  <si>
    <t>Вайдулаев</t>
  </si>
  <si>
    <t>Самиев</t>
  </si>
  <si>
    <t>Видео ЗП</t>
  </si>
  <si>
    <t>МР мош - 4</t>
  </si>
  <si>
    <t>МР убийства - 5</t>
  </si>
  <si>
    <t>Видно СЭ</t>
  </si>
  <si>
    <t>Видео СЭ</t>
  </si>
  <si>
    <t>МР похищения - 4</t>
  </si>
  <si>
    <t>Карпов Глеб</t>
  </si>
  <si>
    <t>бандитизм</t>
  </si>
  <si>
    <t>Макарьева</t>
  </si>
  <si>
    <t>Вопросы к экзамену http://dispace.edu.nstu.ru/didesk/course/show/1033/1</t>
  </si>
  <si>
    <t>менее 50% отметок</t>
  </si>
  <si>
    <t>не защитившие КР (презентацию)</t>
  </si>
  <si>
    <t>В соответствии с программой обучения и БРС</t>
  </si>
  <si>
    <t>к экзамену не допускаются студенты, имеющие</t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</si>
  <si>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общей теории и крим. технике</t>
    </r>
  </si>
  <si>
    <r>
      <t xml:space="preserve">30 вопросв по </t>
    </r>
    <r>
      <rPr>
        <sz val="11"/>
        <color rgb="FFFF0000"/>
        <rFont val="Calibri"/>
        <family val="2"/>
        <charset val="204"/>
        <scheme val="minor"/>
      </rPr>
      <t>крим. тактике</t>
    </r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</si>
  <si>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крим. методике</t>
    </r>
  </si>
  <si>
    <t>Криминалистическая методика</t>
  </si>
  <si>
    <t>2.     Чубарова Софья Львовна – 24 пропуска</t>
  </si>
  <si>
    <t>1.     Зименков Павел Алексеевич – 26 пропусков</t>
  </si>
  <si>
    <t>1.     Акулов Максим Константинович – 17 пропусков</t>
  </si>
  <si>
    <t>2.     Вакунова Анастасия Валерьевна – 21 пропуск</t>
  </si>
  <si>
    <t>3.     Карпов Глеб Георгиевич – 18 пропусков</t>
  </si>
  <si>
    <t>4.     Мищенко Павел Игоревич – 19 пропусков</t>
  </si>
  <si>
    <t>5.     Пономарев Роман Дмитриевич – 20 пропусков</t>
  </si>
  <si>
    <t>1.     Грушевский Артем Дмитриевич – 25 пропусков</t>
  </si>
  <si>
    <t>2.     Конкин Виктор Сергеевич – 21 пропуск</t>
  </si>
  <si>
    <t>3.     Некрасов Михаил Евгеньевич – 24 пропуска</t>
  </si>
  <si>
    <t>1.     Степанов Илья Николаевич– 26 пропусков</t>
  </si>
  <si>
    <t>1.     Кудрявцев Сергей Дмитриевич – 27 пропусков</t>
  </si>
  <si>
    <t>2.     Лифанов Григорий Игоревич – 18 пропусков</t>
  </si>
  <si>
    <t>3.     Смолин Евгений Валерьевич – 17 пропусков</t>
  </si>
  <si>
    <t>4.     Хамхаев Артур Николаевич – 27 пропусков</t>
  </si>
  <si>
    <t>5.     Харитонов Владислав Васильевич – 22 пропуска</t>
  </si>
  <si>
    <t>1.     Пашкова Алена Андреевна – 17 пропусков</t>
  </si>
  <si>
    <t>2.     Роот Ксения Юрьевна – 20 пропусков</t>
  </si>
  <si>
    <t>3.     Тропина Кира Вадимовна – 21 пропуск</t>
  </si>
  <si>
    <t>Лаврентьев</t>
  </si>
</sst>
</file>

<file path=xl/styles.xml><?xml version="1.0" encoding="utf-8"?>
<styleSheet xmlns="http://schemas.openxmlformats.org/spreadsheetml/2006/main">
  <fonts count="6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Forte"/>
      <family val="4"/>
    </font>
    <font>
      <sz val="10"/>
      <color rgb="FFFF0000"/>
      <name val="Forte"/>
      <family val="4"/>
    </font>
    <font>
      <sz val="10.5"/>
      <color theme="1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10"/>
      <color rgb="FFC00000"/>
      <name val="Times New Roman"/>
      <family val="1"/>
      <charset val="204"/>
    </font>
    <font>
      <sz val="10.5"/>
      <name val="Segoe UI"/>
      <family val="2"/>
      <charset val="204"/>
    </font>
    <font>
      <b/>
      <sz val="14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sz val="11"/>
      <color rgb="FF333333"/>
      <name val="Segoe U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.3"/>
      <color rgb="FF000000"/>
      <name val="Segoe UI"/>
      <family val="2"/>
      <charset val="204"/>
    </font>
    <font>
      <b/>
      <sz val="14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Segoe UI"/>
      <family val="2"/>
      <charset val="204"/>
    </font>
    <font>
      <sz val="11"/>
      <color rgb="FF333333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FF0000"/>
      <name val="Segoe UI"/>
      <family val="2"/>
      <charset val="204"/>
    </font>
    <font>
      <sz val="8"/>
      <color theme="1"/>
      <name val="Calibri"/>
      <family val="2"/>
      <charset val="204"/>
      <scheme val="minor"/>
    </font>
    <font>
      <strike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5CBFF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666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textRotation="90" shrinkToFit="1"/>
    </xf>
    <xf numFmtId="0" fontId="3" fillId="0" borderId="3" xfId="0" applyFont="1" applyBorder="1" applyAlignment="1">
      <alignment horizontal="center" textRotation="90" shrinkToFit="1"/>
    </xf>
    <xf numFmtId="0" fontId="5" fillId="0" borderId="4" xfId="0" applyFont="1" applyBorder="1" applyAlignment="1">
      <alignment horizontal="center" textRotation="90" shrinkToFit="1"/>
    </xf>
    <xf numFmtId="49" fontId="6" fillId="0" borderId="5" xfId="0" applyNumberFormat="1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shrinkToFit="1"/>
    </xf>
    <xf numFmtId="0" fontId="7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9" fillId="0" borderId="1" xfId="0" applyFont="1" applyBorder="1" applyAlignment="1" applyProtection="1">
      <alignment horizontal="center" vertical="center" textRotation="90" shrinkToFit="1"/>
      <protection locked="0"/>
    </xf>
    <xf numFmtId="0" fontId="10" fillId="0" borderId="4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2" fillId="0" borderId="3" xfId="0" applyFont="1" applyBorder="1" applyAlignment="1">
      <alignment horizontal="center" textRotation="90"/>
    </xf>
    <xf numFmtId="0" fontId="13" fillId="0" borderId="4" xfId="0" applyFont="1" applyBorder="1" applyAlignment="1">
      <alignment horizontal="center" textRotation="90"/>
    </xf>
    <xf numFmtId="0" fontId="14" fillId="0" borderId="4" xfId="0" applyFont="1" applyBorder="1" applyAlignment="1" applyProtection="1">
      <alignment horizontal="center" textRotation="90" shrinkToFit="1"/>
      <protection locked="0"/>
    </xf>
    <xf numFmtId="1" fontId="9" fillId="0" borderId="2" xfId="0" applyNumberFormat="1" applyFont="1" applyBorder="1" applyAlignment="1" applyProtection="1">
      <alignment horizontal="center" vertical="center" textRotation="90" shrinkToFit="1"/>
      <protection locked="0"/>
    </xf>
    <xf numFmtId="0" fontId="4" fillId="0" borderId="8" xfId="0" applyFont="1" applyBorder="1" applyAlignment="1">
      <alignment horizontal="center" textRotation="90" shrinkToFit="1"/>
    </xf>
    <xf numFmtId="0" fontId="15" fillId="0" borderId="3" xfId="0" applyFont="1" applyBorder="1" applyAlignment="1">
      <alignment horizontal="center" textRotation="90" shrinkToFit="1"/>
    </xf>
    <xf numFmtId="0" fontId="11" fillId="0" borderId="3" xfId="0" applyFont="1" applyBorder="1" applyAlignment="1">
      <alignment horizontal="center" textRotation="90"/>
    </xf>
    <xf numFmtId="0" fontId="16" fillId="0" borderId="9" xfId="0" applyFont="1" applyBorder="1" applyAlignment="1" applyProtection="1">
      <alignment textRotation="90"/>
      <protection locked="0"/>
    </xf>
    <xf numFmtId="0" fontId="17" fillId="0" borderId="1" xfId="0" applyFont="1" applyBorder="1" applyAlignment="1" applyProtection="1">
      <alignment textRotation="90"/>
      <protection locked="0"/>
    </xf>
    <xf numFmtId="0" fontId="17" fillId="0" borderId="3" xfId="0" applyFont="1" applyBorder="1" applyAlignment="1" applyProtection="1">
      <alignment textRotation="90"/>
      <protection locked="0"/>
    </xf>
    <xf numFmtId="0" fontId="18" fillId="0" borderId="1" xfId="0" applyFont="1" applyBorder="1" applyAlignment="1" applyProtection="1">
      <alignment textRotation="90"/>
      <protection locked="0"/>
    </xf>
    <xf numFmtId="0" fontId="5" fillId="0" borderId="3" xfId="0" applyFont="1" applyBorder="1" applyAlignment="1" applyProtection="1">
      <alignment textRotation="90"/>
      <protection locked="0"/>
    </xf>
    <xf numFmtId="0" fontId="5" fillId="0" borderId="5" xfId="0" applyFont="1" applyBorder="1" applyAlignment="1" applyProtection="1">
      <alignment textRotation="90"/>
      <protection locked="0"/>
    </xf>
    <xf numFmtId="0" fontId="5" fillId="0" borderId="10" xfId="0" applyFont="1" applyBorder="1" applyAlignment="1" applyProtection="1">
      <protection locked="0"/>
    </xf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19" fillId="0" borderId="14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 wrapText="1"/>
    </xf>
    <xf numFmtId="0" fontId="21" fillId="0" borderId="16" xfId="0" applyFont="1" applyBorder="1" applyAlignment="1" applyProtection="1">
      <alignment horizontal="left" shrinkToFit="1"/>
      <protection locked="0"/>
    </xf>
    <xf numFmtId="0" fontId="22" fillId="0" borderId="17" xfId="0" applyFont="1" applyBorder="1" applyAlignment="1" applyProtection="1">
      <alignment horizontal="left" shrinkToFit="1"/>
      <protection locked="0"/>
    </xf>
    <xf numFmtId="0" fontId="22" fillId="0" borderId="18" xfId="0" applyFont="1" applyBorder="1" applyAlignment="1" applyProtection="1">
      <alignment horizontal="left" shrinkToFit="1"/>
      <protection locked="0"/>
    </xf>
    <xf numFmtId="0" fontId="21" fillId="0" borderId="16" xfId="0" applyFont="1" applyBorder="1" applyAlignment="1" applyProtection="1">
      <alignment shrinkToFit="1"/>
      <protection locked="0"/>
    </xf>
    <xf numFmtId="0" fontId="23" fillId="0" borderId="17" xfId="0" applyFont="1" applyBorder="1" applyAlignment="1" applyProtection="1">
      <alignment shrinkToFit="1"/>
      <protection locked="0"/>
    </xf>
    <xf numFmtId="0" fontId="22" fillId="0" borderId="19" xfId="0" applyFont="1" applyFill="1" applyBorder="1" applyAlignment="1" applyProtection="1">
      <alignment horizontal="left" shrinkToFit="1"/>
      <protection locked="0"/>
    </xf>
    <xf numFmtId="0" fontId="21" fillId="0" borderId="14" xfId="0" applyFont="1" applyBorder="1" applyAlignment="1" applyProtection="1">
      <alignment horizontal="left" shrinkToFit="1"/>
      <protection locked="0"/>
    </xf>
    <xf numFmtId="0" fontId="22" fillId="0" borderId="20" xfId="0" applyFont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horizontal="left" shrinkToFit="1"/>
      <protection locked="0"/>
    </xf>
    <xf numFmtId="0" fontId="22" fillId="0" borderId="15" xfId="0" applyFont="1" applyFill="1" applyBorder="1" applyAlignment="1" applyProtection="1">
      <alignment horizontal="left" shrinkToFit="1"/>
      <protection locked="0"/>
    </xf>
    <xf numFmtId="0" fontId="22" fillId="0" borderId="22" xfId="0" applyFont="1" applyBorder="1" applyAlignment="1" applyProtection="1">
      <alignment horizontal="left" shrinkToFit="1"/>
      <protection locked="0"/>
    </xf>
    <xf numFmtId="0" fontId="22" fillId="0" borderId="21" xfId="0" applyFont="1" applyFill="1" applyBorder="1" applyAlignment="1" applyProtection="1">
      <alignment horizontal="left" shrinkToFit="1"/>
      <protection locked="0"/>
    </xf>
    <xf numFmtId="0" fontId="23" fillId="0" borderId="21" xfId="0" applyFont="1" applyBorder="1" applyAlignment="1" applyProtection="1">
      <alignment shrinkToFit="1"/>
      <protection locked="0"/>
    </xf>
    <xf numFmtId="0" fontId="21" fillId="0" borderId="23" xfId="0" applyFont="1" applyFill="1" applyBorder="1" applyAlignment="1" applyProtection="1">
      <alignment horizontal="left" shrinkToFit="1"/>
      <protection locked="0"/>
    </xf>
    <xf numFmtId="1" fontId="24" fillId="0" borderId="20" xfId="0" applyNumberFormat="1" applyFont="1" applyBorder="1" applyAlignment="1" applyProtection="1">
      <alignment horizontal="centerContinuous"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shrinkToFit="1"/>
      <protection locked="0"/>
    </xf>
    <xf numFmtId="0" fontId="22" fillId="0" borderId="15" xfId="0" applyFont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horizontal="left" shrinkToFit="1"/>
      <protection locked="0"/>
    </xf>
    <xf numFmtId="0" fontId="23" fillId="0" borderId="20" xfId="0" applyFont="1" applyBorder="1" applyAlignment="1" applyProtection="1">
      <alignment shrinkToFit="1"/>
      <protection locked="0"/>
    </xf>
    <xf numFmtId="1" fontId="22" fillId="0" borderId="20" xfId="0" applyNumberFormat="1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left" shrinkToFit="1"/>
      <protection locked="0"/>
    </xf>
    <xf numFmtId="1" fontId="21" fillId="0" borderId="24" xfId="0" applyNumberFormat="1" applyFont="1" applyBorder="1" applyAlignment="1" applyProtection="1">
      <alignment horizontal="centerContinuous" shrinkToFit="1"/>
      <protection locked="0"/>
    </xf>
    <xf numFmtId="1" fontId="22" fillId="0" borderId="20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horizontal="centerContinuous" shrinkToFit="1"/>
      <protection locked="0"/>
    </xf>
    <xf numFmtId="1" fontId="21" fillId="0" borderId="14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shrinkToFit="1"/>
      <protection locked="0"/>
    </xf>
    <xf numFmtId="1" fontId="25" fillId="0" borderId="14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horizontal="centerContinuous" shrinkToFit="1"/>
      <protection locked="0"/>
    </xf>
    <xf numFmtId="1" fontId="25" fillId="0" borderId="20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shrinkToFit="1"/>
      <protection locked="0"/>
    </xf>
    <xf numFmtId="1" fontId="25" fillId="0" borderId="15" xfId="0" applyNumberFormat="1" applyFont="1" applyBorder="1" applyAlignment="1" applyProtection="1">
      <alignment horizontal="centerContinuous" shrinkToFit="1"/>
      <protection locked="0"/>
    </xf>
    <xf numFmtId="0" fontId="0" fillId="0" borderId="2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3" fillId="0" borderId="14" xfId="0" applyFont="1" applyBorder="1" applyAlignment="1">
      <alignment vertical="top" wrapText="1"/>
    </xf>
    <xf numFmtId="0" fontId="27" fillId="0" borderId="0" xfId="1" applyAlignment="1">
      <alignment vertical="center"/>
    </xf>
    <xf numFmtId="0" fontId="4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shrinkToFit="1"/>
      <protection locked="0"/>
    </xf>
    <xf numFmtId="0" fontId="3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shrinkToFit="1"/>
      <protection locked="0"/>
    </xf>
    <xf numFmtId="0" fontId="4" fillId="0" borderId="24" xfId="0" applyFont="1" applyBorder="1" applyAlignment="1" applyProtection="1">
      <alignment shrinkToFit="1"/>
      <protection locked="0"/>
    </xf>
    <xf numFmtId="0" fontId="28" fillId="0" borderId="15" xfId="0" applyFont="1" applyBorder="1" applyProtection="1">
      <protection locked="0"/>
    </xf>
    <xf numFmtId="0" fontId="29" fillId="0" borderId="20" xfId="0" applyFont="1" applyBorder="1" applyAlignment="1" applyProtection="1">
      <alignment shrinkToFit="1"/>
      <protection locked="0"/>
    </xf>
    <xf numFmtId="0" fontId="29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protection locked="0"/>
    </xf>
    <xf numFmtId="1" fontId="30" fillId="2" borderId="22" xfId="0" applyNumberFormat="1" applyFont="1" applyFill="1" applyBorder="1" applyAlignment="1">
      <alignment shrinkToFit="1"/>
    </xf>
    <xf numFmtId="0" fontId="29" fillId="2" borderId="21" xfId="0" applyFont="1" applyFill="1" applyBorder="1" applyAlignment="1">
      <alignment shrinkToFit="1"/>
    </xf>
    <xf numFmtId="0" fontId="4" fillId="0" borderId="20" xfId="0" applyFont="1" applyBorder="1" applyAlignment="1" applyProtection="1">
      <alignment shrinkToFit="1"/>
      <protection locked="0"/>
    </xf>
    <xf numFmtId="0" fontId="2" fillId="3" borderId="20" xfId="0" applyFont="1" applyFill="1" applyBorder="1"/>
    <xf numFmtId="0" fontId="1" fillId="3" borderId="20" xfId="0" applyFont="1" applyFill="1" applyBorder="1" applyAlignment="1">
      <alignment shrinkToFit="1"/>
    </xf>
    <xf numFmtId="0" fontId="0" fillId="0" borderId="21" xfId="0" applyBorder="1" applyAlignment="1" applyProtection="1">
      <alignment shrinkToFit="1"/>
      <protection locked="0"/>
    </xf>
    <xf numFmtId="0" fontId="1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Alignment="1" applyProtection="1">
      <alignment shrinkToFit="1"/>
      <protection locked="0"/>
    </xf>
    <xf numFmtId="0" fontId="0" fillId="3" borderId="20" xfId="0" applyFill="1" applyBorder="1"/>
    <xf numFmtId="0" fontId="18" fillId="0" borderId="25" xfId="0" applyFont="1" applyBorder="1" applyAlignment="1" applyProtection="1">
      <alignment shrinkToFit="1"/>
      <protection locked="0"/>
    </xf>
    <xf numFmtId="1" fontId="30" fillId="2" borderId="25" xfId="0" applyNumberFormat="1" applyFont="1" applyFill="1" applyBorder="1" applyAlignment="1">
      <alignment shrinkToFit="1"/>
    </xf>
    <xf numFmtId="1" fontId="0" fillId="3" borderId="16" xfId="0" applyNumberFormat="1" applyFill="1" applyBorder="1" applyAlignment="1" applyProtection="1">
      <alignment shrinkToFit="1"/>
      <protection locked="0"/>
    </xf>
    <xf numFmtId="1" fontId="0" fillId="3" borderId="30" xfId="0" applyNumberFormat="1" applyFill="1" applyBorder="1" applyAlignment="1" applyProtection="1">
      <alignment shrinkToFit="1"/>
      <protection locked="0"/>
    </xf>
    <xf numFmtId="1" fontId="1" fillId="2" borderId="24" xfId="0" applyNumberFormat="1" applyFont="1" applyFill="1" applyBorder="1" applyAlignment="1">
      <alignment shrinkToFit="1"/>
    </xf>
    <xf numFmtId="0" fontId="2" fillId="2" borderId="20" xfId="0" applyFont="1" applyFill="1" applyBorder="1"/>
    <xf numFmtId="0" fontId="0" fillId="2" borderId="15" xfId="0" applyFill="1" applyBorder="1"/>
    <xf numFmtId="0" fontId="31" fillId="0" borderId="1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1" fontId="0" fillId="3" borderId="14" xfId="0" applyNumberFormat="1" applyFill="1" applyBorder="1" applyAlignment="1" applyProtection="1">
      <alignment shrinkToFit="1"/>
      <protection locked="0"/>
    </xf>
    <xf numFmtId="1" fontId="0" fillId="3" borderId="31" xfId="0" applyNumberFormat="1" applyFill="1" applyBorder="1" applyAlignment="1" applyProtection="1">
      <alignment shrinkToFit="1"/>
      <protection locked="0"/>
    </xf>
    <xf numFmtId="0" fontId="31" fillId="0" borderId="14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shrinkToFit="1"/>
      <protection locked="0"/>
    </xf>
    <xf numFmtId="0" fontId="3" fillId="3" borderId="21" xfId="0" applyFont="1" applyFill="1" applyBorder="1" applyAlignment="1" applyProtection="1">
      <alignment shrinkToFit="1"/>
      <protection locked="0"/>
    </xf>
    <xf numFmtId="0" fontId="3" fillId="3" borderId="15" xfId="0" applyFont="1" applyFill="1" applyBorder="1" applyAlignment="1" applyProtection="1">
      <alignment shrinkToFit="1"/>
      <protection locked="0"/>
    </xf>
    <xf numFmtId="0" fontId="4" fillId="3" borderId="24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Protection="1">
      <protection locked="0"/>
    </xf>
    <xf numFmtId="0" fontId="34" fillId="3" borderId="20" xfId="0" applyFont="1" applyFill="1" applyBorder="1" applyAlignment="1" applyProtection="1">
      <alignment shrinkToFit="1"/>
      <protection locked="0"/>
    </xf>
    <xf numFmtId="0" fontId="34" fillId="3" borderId="21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Protection="1">
      <protection locked="0"/>
    </xf>
    <xf numFmtId="1" fontId="30" fillId="3" borderId="22" xfId="0" applyNumberFormat="1" applyFont="1" applyFill="1" applyBorder="1" applyAlignment="1">
      <alignment shrinkToFit="1"/>
    </xf>
    <xf numFmtId="0" fontId="29" fillId="3" borderId="21" xfId="0" applyFont="1" applyFill="1" applyBorder="1" applyAlignment="1">
      <alignment shrinkToFit="1"/>
    </xf>
    <xf numFmtId="0" fontId="4" fillId="3" borderId="20" xfId="0" applyFont="1" applyFill="1" applyBorder="1" applyAlignment="1" applyProtection="1">
      <alignment shrinkToFit="1"/>
      <protection locked="0"/>
    </xf>
    <xf numFmtId="0" fontId="0" fillId="3" borderId="21" xfId="0" applyFill="1" applyBorder="1" applyAlignment="1" applyProtection="1">
      <alignment shrinkToFit="1"/>
      <protection locked="0"/>
    </xf>
    <xf numFmtId="0" fontId="1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Alignment="1" applyProtection="1">
      <alignment shrinkToFit="1"/>
      <protection locked="0"/>
    </xf>
    <xf numFmtId="0" fontId="18" fillId="3" borderId="25" xfId="0" applyFont="1" applyFill="1" applyBorder="1" applyAlignment="1" applyProtection="1">
      <alignment shrinkToFit="1"/>
      <protection locked="0"/>
    </xf>
    <xf numFmtId="1" fontId="30" fillId="3" borderId="25" xfId="0" applyNumberFormat="1" applyFont="1" applyFill="1" applyBorder="1" applyAlignment="1">
      <alignment shrinkToFit="1"/>
    </xf>
    <xf numFmtId="1" fontId="1" fillId="3" borderId="24" xfId="0" applyNumberFormat="1" applyFont="1" applyFill="1" applyBorder="1" applyAlignment="1">
      <alignment shrinkToFit="1"/>
    </xf>
    <xf numFmtId="0" fontId="0" fillId="3" borderId="15" xfId="0" applyFill="1" applyBorder="1"/>
    <xf numFmtId="0" fontId="31" fillId="3" borderId="14" xfId="0" applyFont="1" applyFill="1" applyBorder="1" applyAlignment="1">
      <alignment vertical="center" wrapText="1"/>
    </xf>
    <xf numFmtId="0" fontId="33" fillId="3" borderId="20" xfId="0" applyFont="1" applyFill="1" applyBorder="1" applyAlignment="1">
      <alignment vertical="center" wrapText="1"/>
    </xf>
    <xf numFmtId="0" fontId="3" fillId="3" borderId="20" xfId="0" applyNumberFormat="1" applyFont="1" applyFill="1" applyBorder="1" applyAlignment="1" applyProtection="1">
      <alignment shrinkToFit="1"/>
      <protection locked="0"/>
    </xf>
    <xf numFmtId="0" fontId="18" fillId="3" borderId="14" xfId="0" applyFont="1" applyFill="1" applyBorder="1" applyAlignment="1" applyProtection="1">
      <alignment shrinkToFit="1"/>
      <protection locked="0"/>
    </xf>
    <xf numFmtId="0" fontId="35" fillId="3" borderId="20" xfId="0" applyFont="1" applyFill="1" applyBorder="1" applyAlignment="1">
      <alignment vertical="center" wrapText="1"/>
    </xf>
    <xf numFmtId="0" fontId="28" fillId="3" borderId="20" xfId="0" applyFont="1" applyFill="1" applyBorder="1" applyAlignment="1">
      <alignment shrinkToFit="1"/>
    </xf>
    <xf numFmtId="0" fontId="10" fillId="0" borderId="14" xfId="0" applyFont="1" applyBorder="1" applyAlignment="1" applyProtection="1">
      <alignment shrinkToFit="1"/>
      <protection locked="0"/>
    </xf>
    <xf numFmtId="0" fontId="0" fillId="0" borderId="14" xfId="0" applyBorder="1"/>
    <xf numFmtId="0" fontId="0" fillId="0" borderId="20" xfId="0" applyBorder="1"/>
    <xf numFmtId="0" fontId="36" fillId="0" borderId="20" xfId="0" applyFont="1" applyBorder="1" applyProtection="1">
      <protection locked="0"/>
    </xf>
    <xf numFmtId="0" fontId="0" fillId="0" borderId="14" xfId="0" applyFont="1" applyBorder="1"/>
    <xf numFmtId="0" fontId="18" fillId="0" borderId="24" xfId="0" applyFont="1" applyBorder="1" applyAlignment="1" applyProtection="1">
      <alignment shrinkToFit="1"/>
      <protection locked="0"/>
    </xf>
    <xf numFmtId="0" fontId="37" fillId="0" borderId="20" xfId="0" applyFont="1" applyBorder="1" applyAlignment="1">
      <alignment horizontal="right"/>
    </xf>
    <xf numFmtId="0" fontId="1" fillId="0" borderId="32" xfId="0" applyFont="1" applyBorder="1" applyProtection="1">
      <protection locked="0"/>
    </xf>
    <xf numFmtId="0" fontId="28" fillId="0" borderId="33" xfId="0" applyFont="1" applyBorder="1" applyProtection="1">
      <protection locked="0"/>
    </xf>
    <xf numFmtId="0" fontId="28" fillId="0" borderId="34" xfId="0" applyFont="1" applyBorder="1" applyProtection="1">
      <protection locked="0"/>
    </xf>
    <xf numFmtId="0" fontId="28" fillId="0" borderId="35" xfId="0" applyFont="1" applyBorder="1" applyProtection="1">
      <protection locked="0"/>
    </xf>
    <xf numFmtId="0" fontId="3" fillId="0" borderId="33" xfId="0" applyFont="1" applyBorder="1" applyAlignment="1" applyProtection="1">
      <alignment shrinkToFit="1"/>
      <protection locked="0"/>
    </xf>
    <xf numFmtId="0" fontId="3" fillId="0" borderId="34" xfId="0" applyFont="1" applyBorder="1" applyAlignment="1" applyProtection="1">
      <alignment shrinkToFit="1"/>
      <protection locked="0"/>
    </xf>
    <xf numFmtId="0" fontId="3" fillId="0" borderId="35" xfId="0" applyFont="1" applyBorder="1" applyProtection="1">
      <protection locked="0"/>
    </xf>
    <xf numFmtId="1" fontId="30" fillId="2" borderId="37" xfId="0" applyNumberFormat="1" applyFont="1" applyFill="1" applyBorder="1" applyAlignment="1">
      <alignment shrinkToFit="1"/>
    </xf>
    <xf numFmtId="0" fontId="29" fillId="2" borderId="34" xfId="0" applyFont="1" applyFill="1" applyBorder="1" applyAlignment="1">
      <alignment shrinkToFit="1"/>
    </xf>
    <xf numFmtId="0" fontId="4" fillId="0" borderId="32" xfId="0" applyFont="1" applyBorder="1" applyAlignment="1" applyProtection="1">
      <alignment shrinkToFit="1"/>
      <protection locked="0"/>
    </xf>
    <xf numFmtId="0" fontId="4" fillId="0" borderId="33" xfId="0" applyFont="1" applyBorder="1" applyAlignment="1" applyProtection="1">
      <alignment shrinkToFit="1"/>
      <protection locked="0"/>
    </xf>
    <xf numFmtId="0" fontId="3" fillId="0" borderId="35" xfId="0" applyFont="1" applyBorder="1" applyAlignment="1" applyProtection="1">
      <alignment shrinkToFit="1"/>
      <protection locked="0"/>
    </xf>
    <xf numFmtId="0" fontId="2" fillId="3" borderId="33" xfId="0" applyFont="1" applyFill="1" applyBorder="1"/>
    <xf numFmtId="0" fontId="1" fillId="3" borderId="33" xfId="0" applyFont="1" applyFill="1" applyBorder="1" applyAlignment="1">
      <alignment shrinkToFit="1"/>
    </xf>
    <xf numFmtId="0" fontId="4" fillId="0" borderId="36" xfId="0" applyFont="1" applyBorder="1" applyAlignment="1" applyProtection="1">
      <alignment shrinkToFi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3" borderId="33" xfId="0" applyFill="1" applyBorder="1"/>
    <xf numFmtId="0" fontId="0" fillId="0" borderId="38" xfId="0" applyBorder="1" applyProtection="1">
      <protection locked="0"/>
    </xf>
    <xf numFmtId="1" fontId="30" fillId="2" borderId="38" xfId="0" applyNumberFormat="1" applyFont="1" applyFill="1" applyBorder="1" applyAlignment="1">
      <alignment shrinkToFit="1"/>
    </xf>
    <xf numFmtId="1" fontId="1" fillId="2" borderId="36" xfId="0" applyNumberFormat="1" applyFont="1" applyFill="1" applyBorder="1" applyAlignment="1">
      <alignment shrinkToFit="1"/>
    </xf>
    <xf numFmtId="0" fontId="2" fillId="2" borderId="33" xfId="0" applyFont="1" applyFill="1" applyBorder="1"/>
    <xf numFmtId="0" fontId="0" fillId="2" borderId="35" xfId="0" applyFill="1" applyBorder="1"/>
    <xf numFmtId="0" fontId="0" fillId="0" borderId="32" xfId="0" applyBorder="1"/>
    <xf numFmtId="0" fontId="0" fillId="0" borderId="33" xfId="0" applyBorder="1"/>
    <xf numFmtId="0" fontId="38" fillId="0" borderId="14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0" fillId="0" borderId="15" xfId="0" applyBorder="1"/>
    <xf numFmtId="0" fontId="0" fillId="0" borderId="24" xfId="0" applyBorder="1"/>
    <xf numFmtId="0" fontId="0" fillId="0" borderId="21" xfId="0" applyBorder="1"/>
    <xf numFmtId="1" fontId="30" fillId="2" borderId="24" xfId="0" applyNumberFormat="1" applyFont="1" applyFill="1" applyBorder="1" applyAlignment="1">
      <alignment shrinkToFit="1"/>
    </xf>
    <xf numFmtId="1" fontId="30" fillId="2" borderId="20" xfId="0" applyNumberFormat="1" applyFont="1" applyFill="1" applyBorder="1" applyAlignment="1">
      <alignment shrinkToFit="1"/>
    </xf>
    <xf numFmtId="0" fontId="29" fillId="2" borderId="15" xfId="0" applyFont="1" applyFill="1" applyBorder="1" applyAlignment="1">
      <alignment shrinkToFit="1"/>
    </xf>
    <xf numFmtId="0" fontId="34" fillId="0" borderId="20" xfId="0" applyFont="1" applyBorder="1" applyAlignment="1" applyProtection="1">
      <alignment shrinkToFit="1"/>
      <protection locked="0"/>
    </xf>
    <xf numFmtId="0" fontId="27" fillId="0" borderId="40" xfId="1" applyBorder="1" applyAlignment="1">
      <alignment vertic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1" fontId="30" fillId="2" borderId="41" xfId="0" applyNumberFormat="1" applyFont="1" applyFill="1" applyBorder="1" applyAlignment="1">
      <alignment shrinkToFit="1"/>
    </xf>
    <xf numFmtId="0" fontId="29" fillId="2" borderId="44" xfId="0" applyFont="1" applyFill="1" applyBorder="1" applyAlignment="1">
      <alignment shrinkToFit="1"/>
    </xf>
    <xf numFmtId="1" fontId="30" fillId="2" borderId="42" xfId="0" applyNumberFormat="1" applyFont="1" applyFill="1" applyBorder="1" applyAlignment="1">
      <alignment shrinkToFit="1"/>
    </xf>
    <xf numFmtId="0" fontId="29" fillId="2" borderId="43" xfId="0" applyFont="1" applyFill="1" applyBorder="1" applyAlignment="1">
      <alignment shrinkToFit="1"/>
    </xf>
    <xf numFmtId="1" fontId="30" fillId="2" borderId="46" xfId="0" applyNumberFormat="1" applyFont="1" applyFill="1" applyBorder="1" applyAlignment="1">
      <alignment shrinkToFit="1"/>
    </xf>
    <xf numFmtId="1" fontId="0" fillId="3" borderId="45" xfId="0" applyNumberFormat="1" applyFill="1" applyBorder="1" applyAlignment="1" applyProtection="1">
      <alignment shrinkToFit="1"/>
      <protection locked="0"/>
    </xf>
    <xf numFmtId="1" fontId="0" fillId="3" borderId="47" xfId="0" applyNumberFormat="1" applyFill="1" applyBorder="1" applyAlignment="1" applyProtection="1">
      <alignment shrinkToFit="1"/>
      <protection locked="0"/>
    </xf>
    <xf numFmtId="1" fontId="1" fillId="2" borderId="41" xfId="0" applyNumberFormat="1" applyFont="1" applyFill="1" applyBorder="1" applyAlignment="1">
      <alignment shrinkToFit="1"/>
    </xf>
    <xf numFmtId="0" fontId="2" fillId="2" borderId="42" xfId="0" applyFont="1" applyFill="1" applyBorder="1"/>
    <xf numFmtId="0" fontId="27" fillId="0" borderId="0" xfId="1"/>
    <xf numFmtId="0" fontId="37" fillId="0" borderId="33" xfId="0" applyFont="1" applyBorder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1" fontId="30" fillId="2" borderId="36" xfId="0" applyNumberFormat="1" applyFont="1" applyFill="1" applyBorder="1" applyAlignment="1">
      <alignment shrinkToFit="1"/>
    </xf>
    <xf numFmtId="0" fontId="29" fillId="2" borderId="35" xfId="0" applyFont="1" applyFill="1" applyBorder="1" applyAlignment="1">
      <alignment shrinkToFit="1"/>
    </xf>
    <xf numFmtId="1" fontId="0" fillId="3" borderId="32" xfId="0" applyNumberFormat="1" applyFill="1" applyBorder="1" applyAlignment="1" applyProtection="1">
      <alignment shrinkToFit="1"/>
      <protection locked="0"/>
    </xf>
    <xf numFmtId="1" fontId="0" fillId="3" borderId="50" xfId="0" applyNumberFormat="1" applyFill="1" applyBorder="1" applyAlignment="1" applyProtection="1">
      <alignment shrinkToFit="1"/>
      <protection locked="0"/>
    </xf>
    <xf numFmtId="0" fontId="37" fillId="0" borderId="42" xfId="0" applyFont="1" applyBorder="1" applyAlignment="1">
      <alignment horizontal="right"/>
    </xf>
    <xf numFmtId="0" fontId="41" fillId="0" borderId="10" xfId="0" applyFont="1" applyBorder="1" applyProtection="1">
      <protection locked="0"/>
    </xf>
    <xf numFmtId="0" fontId="41" fillId="0" borderId="2" xfId="0" applyFont="1" applyBorder="1"/>
    <xf numFmtId="0" fontId="28" fillId="0" borderId="26" xfId="0" applyFont="1" applyBorder="1" applyProtection="1">
      <protection locked="0"/>
    </xf>
    <xf numFmtId="0" fontId="27" fillId="0" borderId="40" xfId="1" applyBorder="1"/>
    <xf numFmtId="0" fontId="42" fillId="0" borderId="0" xfId="1" applyFont="1" applyAlignment="1">
      <alignment vertical="center"/>
    </xf>
    <xf numFmtId="1" fontId="30" fillId="2" borderId="49" xfId="0" applyNumberFormat="1" applyFont="1" applyFill="1" applyBorder="1" applyAlignment="1">
      <alignment shrinkToFit="1"/>
    </xf>
    <xf numFmtId="0" fontId="0" fillId="2" borderId="43" xfId="0" applyFill="1" applyBorder="1"/>
    <xf numFmtId="0" fontId="19" fillId="0" borderId="32" xfId="0" applyFont="1" applyBorder="1" applyAlignment="1">
      <alignment vertical="top" wrapText="1"/>
    </xf>
    <xf numFmtId="0" fontId="21" fillId="0" borderId="23" xfId="0" applyFont="1" applyBorder="1" applyAlignment="1" applyProtection="1">
      <alignment horizontal="left" shrinkToFit="1"/>
      <protection locked="0"/>
    </xf>
    <xf numFmtId="0" fontId="22" fillId="0" borderId="51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 shrinkToFit="1"/>
      <protection locked="0"/>
    </xf>
    <xf numFmtId="0" fontId="21" fillId="0" borderId="32" xfId="0" applyFont="1" applyBorder="1" applyAlignment="1" applyProtection="1">
      <alignment horizontal="left" shrinkToFit="1"/>
      <protection locked="0"/>
    </xf>
    <xf numFmtId="1" fontId="24" fillId="0" borderId="33" xfId="0" applyNumberFormat="1" applyFont="1" applyBorder="1" applyAlignment="1" applyProtection="1">
      <alignment horizontal="centerContinuous" shrinkToFit="1"/>
      <protection locked="0"/>
    </xf>
    <xf numFmtId="1" fontId="21" fillId="0" borderId="36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horizontal="centerContinuous" shrinkToFit="1"/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27" fillId="0" borderId="12" xfId="1" applyBorder="1" applyAlignment="1">
      <alignment vertical="center"/>
    </xf>
    <xf numFmtId="0" fontId="4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shrinkToFit="1"/>
      <protection locked="0"/>
    </xf>
    <xf numFmtId="0" fontId="4" fillId="0" borderId="8" xfId="0" applyFont="1" applyBorder="1" applyAlignment="1" applyProtection="1">
      <alignment shrinkToFit="1"/>
      <protection locked="0"/>
    </xf>
    <xf numFmtId="0" fontId="28" fillId="0" borderId="5" xfId="0" applyFont="1" applyBorder="1" applyProtection="1"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Protection="1">
      <protection locked="0"/>
    </xf>
    <xf numFmtId="1" fontId="30" fillId="2" borderId="2" xfId="0" applyNumberFormat="1" applyFont="1" applyFill="1" applyBorder="1" applyAlignment="1">
      <alignment shrinkToFit="1"/>
    </xf>
    <xf numFmtId="0" fontId="29" fillId="2" borderId="4" xfId="0" applyFont="1" applyFill="1" applyBorder="1" applyAlignment="1">
      <alignment shrinkToFit="1"/>
    </xf>
    <xf numFmtId="0" fontId="4" fillId="0" borderId="3" xfId="0" applyFont="1" applyBorder="1" applyAlignment="1" applyProtection="1">
      <alignment shrinkToFit="1"/>
      <protection locked="0"/>
    </xf>
    <xf numFmtId="0" fontId="2" fillId="3" borderId="3" xfId="0" applyFont="1" applyFill="1" applyBorder="1"/>
    <xf numFmtId="0" fontId="1" fillId="3" borderId="3" xfId="0" applyFont="1" applyFill="1" applyBorder="1" applyAlignment="1">
      <alignment shrinkToFit="1"/>
    </xf>
    <xf numFmtId="1" fontId="30" fillId="2" borderId="10" xfId="0" applyNumberFormat="1" applyFont="1" applyFill="1" applyBorder="1" applyAlignment="1">
      <alignment shrinkToFit="1"/>
    </xf>
    <xf numFmtId="0" fontId="29" fillId="2" borderId="5" xfId="0" applyFont="1" applyFill="1" applyBorder="1" applyAlignment="1">
      <alignment shrinkToFit="1"/>
    </xf>
    <xf numFmtId="0" fontId="0" fillId="0" borderId="4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Alignment="1" applyProtection="1">
      <alignment shrinkToFit="1"/>
      <protection locked="0"/>
    </xf>
    <xf numFmtId="0" fontId="0" fillId="3" borderId="3" xfId="0" applyFill="1" applyBorder="1"/>
    <xf numFmtId="0" fontId="18" fillId="0" borderId="11" xfId="0" applyFont="1" applyBorder="1" applyAlignment="1" applyProtection="1">
      <alignment shrinkToFit="1"/>
      <protection locked="0"/>
    </xf>
    <xf numFmtId="1" fontId="30" fillId="2" borderId="11" xfId="0" applyNumberFormat="1" applyFont="1" applyFill="1" applyBorder="1" applyAlignment="1">
      <alignment shrinkToFit="1"/>
    </xf>
    <xf numFmtId="1" fontId="0" fillId="3" borderId="1" xfId="0" applyNumberFormat="1" applyFill="1" applyBorder="1" applyAlignment="1" applyProtection="1">
      <alignment shrinkToFit="1"/>
      <protection locked="0"/>
    </xf>
    <xf numFmtId="1" fontId="0" fillId="3" borderId="9" xfId="0" applyNumberFormat="1" applyFill="1" applyBorder="1" applyAlignment="1" applyProtection="1">
      <alignment shrinkToFit="1"/>
      <protection locked="0"/>
    </xf>
    <xf numFmtId="1" fontId="1" fillId="2" borderId="8" xfId="0" applyNumberFormat="1" applyFont="1" applyFill="1" applyBorder="1" applyAlignment="1">
      <alignment shrinkToFit="1"/>
    </xf>
    <xf numFmtId="0" fontId="2" fillId="2" borderId="3" xfId="0" applyFont="1" applyFill="1" applyBorder="1"/>
    <xf numFmtId="0" fontId="0" fillId="2" borderId="5" xfId="0" applyFill="1" applyBorder="1"/>
    <xf numFmtId="1" fontId="30" fillId="2" borderId="26" xfId="0" applyNumberFormat="1" applyFont="1" applyFill="1" applyBorder="1" applyAlignment="1">
      <alignment shrinkToFit="1"/>
    </xf>
    <xf numFmtId="1" fontId="30" fillId="3" borderId="26" xfId="0" applyNumberFormat="1" applyFont="1" applyFill="1" applyBorder="1" applyAlignment="1">
      <alignment shrinkToFit="1"/>
    </xf>
    <xf numFmtId="0" fontId="29" fillId="3" borderId="15" xfId="0" applyFont="1" applyFill="1" applyBorder="1" applyAlignment="1">
      <alignment shrinkToFit="1"/>
    </xf>
    <xf numFmtId="1" fontId="30" fillId="2" borderId="39" xfId="0" applyNumberFormat="1" applyFont="1" applyFill="1" applyBorder="1" applyAlignment="1">
      <alignment shrinkToFit="1"/>
    </xf>
    <xf numFmtId="1" fontId="30" fillId="2" borderId="14" xfId="0" applyNumberFormat="1" applyFont="1" applyFill="1" applyBorder="1" applyAlignment="1">
      <alignment shrinkToFit="1"/>
    </xf>
    <xf numFmtId="0" fontId="0" fillId="2" borderId="21" xfId="0" applyFill="1" applyBorder="1"/>
    <xf numFmtId="0" fontId="40" fillId="0" borderId="14" xfId="0" applyFont="1" applyBorder="1"/>
    <xf numFmtId="1" fontId="30" fillId="2" borderId="32" xfId="0" applyNumberFormat="1" applyFont="1" applyFill="1" applyBorder="1" applyAlignment="1">
      <alignment shrinkToFit="1"/>
    </xf>
    <xf numFmtId="0" fontId="0" fillId="2" borderId="34" xfId="0" applyFill="1" applyBorder="1"/>
    <xf numFmtId="0" fontId="37" fillId="0" borderId="42" xfId="0" applyFont="1" applyBorder="1"/>
    <xf numFmtId="1" fontId="30" fillId="2" borderId="45" xfId="0" applyNumberFormat="1" applyFont="1" applyFill="1" applyBorder="1" applyAlignment="1">
      <alignment shrinkToFit="1"/>
    </xf>
    <xf numFmtId="0" fontId="0" fillId="0" borderId="47" xfId="0" applyBorder="1"/>
    <xf numFmtId="0" fontId="0" fillId="2" borderId="44" xfId="0" applyFill="1" applyBorder="1"/>
    <xf numFmtId="1" fontId="9" fillId="0" borderId="1" xfId="0" applyNumberFormat="1" applyFont="1" applyBorder="1" applyAlignment="1" applyProtection="1">
      <alignment horizontal="center" vertical="center" textRotation="90" shrinkToFit="1"/>
      <protection locked="0"/>
    </xf>
    <xf numFmtId="1" fontId="22" fillId="0" borderId="32" xfId="0" applyNumberFormat="1" applyFont="1" applyBorder="1" applyAlignment="1" applyProtection="1">
      <alignment horizontal="left" shrinkToFit="1"/>
      <protection locked="0"/>
    </xf>
    <xf numFmtId="1" fontId="30" fillId="2" borderId="1" xfId="0" applyNumberFormat="1" applyFont="1" applyFill="1" applyBorder="1" applyAlignment="1">
      <alignment shrinkToFit="1"/>
    </xf>
    <xf numFmtId="0" fontId="28" fillId="3" borderId="44" xfId="0" applyFont="1" applyFill="1" applyBorder="1"/>
    <xf numFmtId="0" fontId="3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27" fillId="0" borderId="0" xfId="1" applyProtection="1">
      <protection locked="0"/>
    </xf>
    <xf numFmtId="0" fontId="0" fillId="0" borderId="0" xfId="0" applyProtection="1">
      <protection locked="0"/>
    </xf>
    <xf numFmtId="0" fontId="44" fillId="0" borderId="0" xfId="0" applyFont="1" applyAlignment="1">
      <alignment horizontal="left" vertical="center" wrapText="1"/>
    </xf>
    <xf numFmtId="0" fontId="22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3" fillId="6" borderId="0" xfId="0" applyFont="1" applyFill="1" applyProtection="1">
      <protection locked="0"/>
    </xf>
    <xf numFmtId="0" fontId="41" fillId="0" borderId="11" xfId="0" applyFont="1" applyBorder="1"/>
    <xf numFmtId="0" fontId="28" fillId="0" borderId="22" xfId="0" applyFont="1" applyBorder="1"/>
    <xf numFmtId="0" fontId="28" fillId="0" borderId="25" xfId="0" applyFont="1" applyBorder="1"/>
    <xf numFmtId="0" fontId="28" fillId="3" borderId="26" xfId="0" applyFont="1" applyFill="1" applyBorder="1" applyProtection="1">
      <protection locked="0"/>
    </xf>
    <xf numFmtId="0" fontId="28" fillId="3" borderId="22" xfId="0" applyFont="1" applyFill="1" applyBorder="1"/>
    <xf numFmtId="0" fontId="28" fillId="3" borderId="25" xfId="0" applyFont="1" applyFill="1" applyBorder="1"/>
    <xf numFmtId="0" fontId="28" fillId="0" borderId="39" xfId="0" applyFont="1" applyBorder="1" applyProtection="1">
      <protection locked="0"/>
    </xf>
    <xf numFmtId="0" fontId="28" fillId="0" borderId="37" xfId="0" applyFont="1" applyBorder="1"/>
    <xf numFmtId="0" fontId="28" fillId="0" borderId="38" xfId="0" applyFont="1" applyBorder="1"/>
    <xf numFmtId="0" fontId="28" fillId="0" borderId="46" xfId="0" applyFont="1" applyBorder="1"/>
    <xf numFmtId="0" fontId="28" fillId="0" borderId="49" xfId="0" applyFont="1" applyBorder="1"/>
    <xf numFmtId="0" fontId="45" fillId="0" borderId="2" xfId="0" applyFont="1" applyBorder="1"/>
    <xf numFmtId="0" fontId="45" fillId="0" borderId="11" xfId="0" applyFont="1" applyBorder="1"/>
    <xf numFmtId="0" fontId="28" fillId="0" borderId="26" xfId="0" applyFont="1" applyBorder="1"/>
    <xf numFmtId="0" fontId="28" fillId="0" borderId="48" xfId="0" applyFont="1" applyBorder="1"/>
    <xf numFmtId="0" fontId="43" fillId="0" borderId="2" xfId="0" applyFont="1" applyBorder="1"/>
    <xf numFmtId="0" fontId="28" fillId="0" borderId="39" xfId="0" applyFont="1" applyBorder="1"/>
    <xf numFmtId="0" fontId="28" fillId="0" borderId="53" xfId="0" applyFont="1" applyBorder="1"/>
    <xf numFmtId="0" fontId="28" fillId="0" borderId="44" xfId="0" applyFont="1" applyBorder="1"/>
    <xf numFmtId="0" fontId="46" fillId="0" borderId="3" xfId="0" applyFont="1" applyBorder="1" applyAlignment="1">
      <alignment horizontal="center" textRotation="90"/>
    </xf>
    <xf numFmtId="0" fontId="46" fillId="0" borderId="4" xfId="0" applyFont="1" applyBorder="1" applyAlignment="1">
      <alignment horizontal="center" textRotation="90"/>
    </xf>
    <xf numFmtId="0" fontId="47" fillId="0" borderId="3" xfId="0" applyFont="1" applyBorder="1" applyAlignment="1">
      <alignment horizontal="center" textRotation="90" shrinkToFit="1"/>
    </xf>
    <xf numFmtId="0" fontId="48" fillId="0" borderId="21" xfId="0" applyFont="1" applyBorder="1"/>
    <xf numFmtId="0" fontId="49" fillId="0" borderId="24" xfId="0" applyFont="1" applyBorder="1" applyAlignment="1" applyProtection="1">
      <alignment shrinkToFit="1"/>
      <protection locked="0"/>
    </xf>
    <xf numFmtId="0" fontId="49" fillId="3" borderId="24" xfId="0" applyFont="1" applyFill="1" applyBorder="1" applyAlignment="1" applyProtection="1">
      <alignment shrinkToFit="1"/>
      <protection locked="0"/>
    </xf>
    <xf numFmtId="0" fontId="49" fillId="0" borderId="36" xfId="0" applyFont="1" applyBorder="1" applyProtection="1">
      <protection locked="0"/>
    </xf>
    <xf numFmtId="0" fontId="49" fillId="0" borderId="20" xfId="0" applyFont="1" applyBorder="1"/>
    <xf numFmtId="0" fontId="49" fillId="0" borderId="42" xfId="0" applyFont="1" applyBorder="1"/>
    <xf numFmtId="0" fontId="49" fillId="0" borderId="20" xfId="0" applyFont="1" applyBorder="1" applyAlignment="1" applyProtection="1">
      <alignment shrinkToFit="1"/>
      <protection locked="0"/>
    </xf>
    <xf numFmtId="0" fontId="45" fillId="0" borderId="8" xfId="0" applyFont="1" applyBorder="1" applyAlignment="1" applyProtection="1">
      <alignment shrinkToFit="1"/>
      <protection locked="0"/>
    </xf>
    <xf numFmtId="0" fontId="45" fillId="3" borderId="24" xfId="0" applyFont="1" applyFill="1" applyBorder="1" applyAlignment="1" applyProtection="1">
      <alignment shrinkToFit="1"/>
      <protection locked="0"/>
    </xf>
    <xf numFmtId="0" fontId="45" fillId="0" borderId="24" xfId="0" applyFont="1" applyBorder="1" applyAlignment="1" applyProtection="1">
      <alignment shrinkToFit="1"/>
      <protection locked="0"/>
    </xf>
    <xf numFmtId="0" fontId="45" fillId="0" borderId="20" xfId="0" applyFont="1" applyBorder="1"/>
    <xf numFmtId="0" fontId="45" fillId="0" borderId="20" xfId="0" applyFont="1" applyBorder="1" applyAlignment="1" applyProtection="1">
      <alignment shrinkToFit="1"/>
      <protection locked="0"/>
    </xf>
    <xf numFmtId="0" fontId="28" fillId="0" borderId="20" xfId="0" applyFont="1" applyBorder="1"/>
    <xf numFmtId="0" fontId="28" fillId="0" borderId="42" xfId="0" applyFont="1" applyBorder="1"/>
    <xf numFmtId="0" fontId="50" fillId="0" borderId="20" xfId="0" applyFont="1" applyBorder="1" applyAlignment="1">
      <alignment vertical="center" wrapText="1"/>
    </xf>
    <xf numFmtId="0" fontId="49" fillId="0" borderId="21" xfId="0" applyFont="1" applyBorder="1" applyAlignment="1" applyProtection="1">
      <alignment shrinkToFit="1"/>
      <protection locked="0"/>
    </xf>
    <xf numFmtId="0" fontId="49" fillId="3" borderId="21" xfId="0" applyFont="1" applyFill="1" applyBorder="1" applyAlignment="1" applyProtection="1">
      <alignment shrinkToFit="1"/>
      <protection locked="0"/>
    </xf>
    <xf numFmtId="0" fontId="48" fillId="0" borderId="34" xfId="0" applyFont="1" applyBorder="1" applyProtection="1">
      <protection locked="0"/>
    </xf>
    <xf numFmtId="0" fontId="45" fillId="0" borderId="21" xfId="0" applyFont="1" applyBorder="1" applyAlignment="1" applyProtection="1">
      <alignment shrinkToFit="1"/>
      <protection locked="0"/>
    </xf>
    <xf numFmtId="0" fontId="49" fillId="0" borderId="34" xfId="0" applyFont="1" applyBorder="1" applyProtection="1">
      <protection locked="0"/>
    </xf>
    <xf numFmtId="0" fontId="49" fillId="0" borderId="20" xfId="0" applyFont="1" applyBorder="1" applyAlignment="1">
      <alignment vertical="center" wrapText="1"/>
    </xf>
    <xf numFmtId="0" fontId="45" fillId="0" borderId="20" xfId="0" applyFont="1" applyBorder="1" applyAlignment="1">
      <alignment shrinkToFit="1"/>
    </xf>
    <xf numFmtId="0" fontId="45" fillId="0" borderId="36" xfId="0" applyFont="1" applyBorder="1" applyProtection="1">
      <protection locked="0"/>
    </xf>
    <xf numFmtId="0" fontId="5" fillId="3" borderId="21" xfId="0" applyFont="1" applyFill="1" applyBorder="1" applyAlignment="1" applyProtection="1">
      <alignment shrinkToFit="1"/>
      <protection locked="0"/>
    </xf>
    <xf numFmtId="0" fontId="41" fillId="0" borderId="34" xfId="0" applyFont="1" applyBorder="1" applyProtection="1">
      <protection locked="0"/>
    </xf>
    <xf numFmtId="0" fontId="51" fillId="0" borderId="20" xfId="0" applyFont="1" applyBorder="1" applyAlignment="1">
      <alignment vertical="center" wrapText="1"/>
    </xf>
    <xf numFmtId="0" fontId="52" fillId="0" borderId="21" xfId="0" applyFont="1" applyBorder="1"/>
    <xf numFmtId="0" fontId="5" fillId="3" borderId="20" xfId="0" applyFont="1" applyFill="1" applyBorder="1" applyAlignment="1" applyProtection="1">
      <alignment shrinkToFit="1"/>
      <protection locked="0"/>
    </xf>
    <xf numFmtId="0" fontId="52" fillId="0" borderId="20" xfId="0" applyFont="1" applyBorder="1" applyProtection="1">
      <protection locked="0"/>
    </xf>
    <xf numFmtId="0" fontId="28" fillId="3" borderId="3" xfId="0" applyFont="1" applyFill="1" applyBorder="1" applyAlignment="1">
      <alignment shrinkToFit="1"/>
    </xf>
    <xf numFmtId="0" fontId="28" fillId="3" borderId="33" xfId="0" applyFont="1" applyFill="1" applyBorder="1" applyAlignment="1">
      <alignment shrinkToFit="1"/>
    </xf>
    <xf numFmtId="0" fontId="45" fillId="0" borderId="42" xfId="0" applyFont="1" applyBorder="1"/>
    <xf numFmtId="0" fontId="27" fillId="3" borderId="0" xfId="1" applyFill="1" applyAlignment="1">
      <alignment vertical="center"/>
    </xf>
    <xf numFmtId="0" fontId="5" fillId="0" borderId="3" xfId="0" applyFont="1" applyBorder="1" applyAlignment="1" applyProtection="1">
      <alignment shrinkToFit="1"/>
      <protection locked="0"/>
    </xf>
    <xf numFmtId="0" fontId="45" fillId="0" borderId="4" xfId="0" applyFont="1" applyBorder="1" applyAlignment="1" applyProtection="1">
      <alignment shrinkToFit="1"/>
      <protection locked="0"/>
    </xf>
    <xf numFmtId="0" fontId="45" fillId="3" borderId="21" xfId="0" applyFont="1" applyFill="1" applyBorder="1" applyAlignment="1" applyProtection="1">
      <alignment shrinkToFit="1"/>
      <protection locked="0"/>
    </xf>
    <xf numFmtId="0" fontId="25" fillId="0" borderId="15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shrinkToFit="1"/>
      <protection locked="0"/>
    </xf>
    <xf numFmtId="0" fontId="53" fillId="0" borderId="4" xfId="0" applyFont="1" applyBorder="1" applyAlignment="1">
      <alignment horizontal="center" textRotation="90"/>
    </xf>
    <xf numFmtId="0" fontId="45" fillId="0" borderId="20" xfId="0" applyFont="1" applyBorder="1" applyAlignment="1">
      <alignment vertical="center" wrapText="1"/>
    </xf>
    <xf numFmtId="0" fontId="54" fillId="0" borderId="0" xfId="0" applyFont="1"/>
    <xf numFmtId="0" fontId="1" fillId="0" borderId="0" xfId="0" applyFont="1"/>
    <xf numFmtId="0" fontId="0" fillId="0" borderId="0" xfId="0" applyNumberFormat="1"/>
    <xf numFmtId="0" fontId="3" fillId="7" borderId="0" xfId="0" applyFont="1" applyFill="1" applyProtection="1">
      <protection locked="0"/>
    </xf>
    <xf numFmtId="0" fontId="0" fillId="4" borderId="0" xfId="0" applyFill="1"/>
    <xf numFmtId="0" fontId="58" fillId="0" borderId="3" xfId="0" applyFont="1" applyBorder="1" applyAlignment="1">
      <alignment horizontal="center" textRotation="90" shrinkToFit="1"/>
    </xf>
    <xf numFmtId="49" fontId="59" fillId="0" borderId="5" xfId="0" applyNumberFormat="1" applyFont="1" applyBorder="1" applyAlignment="1">
      <alignment horizontal="center" textRotation="90"/>
    </xf>
    <xf numFmtId="0" fontId="27" fillId="0" borderId="0" xfId="1" applyBorder="1" applyAlignment="1">
      <alignment vertical="center"/>
    </xf>
    <xf numFmtId="0" fontId="37" fillId="0" borderId="14" xfId="0" applyFont="1" applyBorder="1" applyAlignment="1">
      <alignment horizontal="right"/>
    </xf>
    <xf numFmtId="0" fontId="37" fillId="0" borderId="45" xfId="0" applyFont="1" applyBorder="1" applyAlignment="1">
      <alignment horizontal="right"/>
    </xf>
    <xf numFmtId="0" fontId="49" fillId="3" borderId="41" xfId="0" applyFont="1" applyFill="1" applyBorder="1" applyAlignment="1" applyProtection="1">
      <alignment shrinkToFit="1"/>
      <protection locked="0"/>
    </xf>
    <xf numFmtId="0" fontId="3" fillId="0" borderId="16" xfId="0" applyFont="1" applyBorder="1" applyAlignment="1">
      <alignment vertical="top" wrapText="1"/>
    </xf>
    <xf numFmtId="0" fontId="4" fillId="0" borderId="16" xfId="0" applyFont="1" applyBorder="1" applyAlignment="1" applyProtection="1">
      <alignment shrinkToFit="1"/>
      <protection locked="0"/>
    </xf>
    <xf numFmtId="0" fontId="28" fillId="0" borderId="17" xfId="0" applyFont="1" applyBorder="1" applyProtection="1">
      <protection locked="0"/>
    </xf>
    <xf numFmtId="0" fontId="3" fillId="0" borderId="17" xfId="0" applyFont="1" applyBorder="1" applyAlignment="1" applyProtection="1">
      <alignment shrinkToFit="1"/>
      <protection locked="0"/>
    </xf>
    <xf numFmtId="0" fontId="3" fillId="0" borderId="18" xfId="0" applyFont="1" applyBorder="1" applyAlignment="1" applyProtection="1">
      <alignment shrinkToFit="1"/>
      <protection locked="0"/>
    </xf>
    <xf numFmtId="0" fontId="3" fillId="0" borderId="19" xfId="0" applyFont="1" applyBorder="1" applyAlignment="1" applyProtection="1">
      <alignment shrinkToFit="1"/>
      <protection locked="0"/>
    </xf>
    <xf numFmtId="0" fontId="28" fillId="0" borderId="19" xfId="0" applyFont="1" applyBorder="1" applyProtection="1">
      <protection locked="0"/>
    </xf>
    <xf numFmtId="0" fontId="29" fillId="0" borderId="17" xfId="0" applyFont="1" applyBorder="1" applyAlignment="1" applyProtection="1">
      <alignment shrinkToFit="1"/>
      <protection locked="0"/>
    </xf>
    <xf numFmtId="0" fontId="29" fillId="0" borderId="18" xfId="0" applyFont="1" applyBorder="1" applyAlignment="1" applyProtection="1">
      <alignment shrinkToFit="1"/>
      <protection locked="0"/>
    </xf>
    <xf numFmtId="0" fontId="3" fillId="0" borderId="19" xfId="0" applyFont="1" applyBorder="1" applyProtection="1">
      <protection locked="0"/>
    </xf>
    <xf numFmtId="1" fontId="30" fillId="2" borderId="54" xfId="0" applyNumberFormat="1" applyFont="1" applyFill="1" applyBorder="1" applyAlignment="1">
      <alignment shrinkToFit="1"/>
    </xf>
    <xf numFmtId="0" fontId="29" fillId="2" borderId="18" xfId="0" applyFont="1" applyFill="1" applyBorder="1" applyAlignment="1">
      <alignment shrinkToFit="1"/>
    </xf>
    <xf numFmtId="0" fontId="4" fillId="0" borderId="17" xfId="0" applyFont="1" applyBorder="1" applyAlignment="1" applyProtection="1">
      <alignment shrinkToFit="1"/>
      <protection locked="0"/>
    </xf>
    <xf numFmtId="0" fontId="2" fillId="3" borderId="17" xfId="0" applyFont="1" applyFill="1" applyBorder="1"/>
    <xf numFmtId="0" fontId="1" fillId="3" borderId="17" xfId="0" applyFont="1" applyFill="1" applyBorder="1" applyAlignment="1">
      <alignment shrinkToFit="1"/>
    </xf>
    <xf numFmtId="0" fontId="1" fillId="0" borderId="16" xfId="0" applyFont="1" applyBorder="1" applyAlignment="1" applyProtection="1">
      <alignment shrinkToFit="1"/>
      <protection locked="0"/>
    </xf>
    <xf numFmtId="0" fontId="28" fillId="0" borderId="17" xfId="0" applyFont="1" applyBorder="1" applyAlignment="1" applyProtection="1">
      <alignment shrinkToFit="1"/>
      <protection locked="0"/>
    </xf>
    <xf numFmtId="0" fontId="0" fillId="0" borderId="18" xfId="0" applyBorder="1" applyAlignment="1" applyProtection="1">
      <alignment shrinkToFit="1"/>
      <protection locked="0"/>
    </xf>
    <xf numFmtId="0" fontId="0" fillId="3" borderId="17" xfId="0" applyFill="1" applyBorder="1"/>
    <xf numFmtId="0" fontId="18" fillId="0" borderId="56" xfId="0" applyFont="1" applyBorder="1" applyAlignment="1" applyProtection="1">
      <alignment shrinkToFit="1"/>
      <protection locked="0"/>
    </xf>
    <xf numFmtId="1" fontId="30" fillId="2" borderId="56" xfId="0" applyNumberFormat="1" applyFont="1" applyFill="1" applyBorder="1" applyAlignment="1">
      <alignment shrinkToFit="1"/>
    </xf>
    <xf numFmtId="1" fontId="1" fillId="2" borderId="55" xfId="0" applyNumberFormat="1" applyFont="1" applyFill="1" applyBorder="1" applyAlignment="1">
      <alignment shrinkToFit="1"/>
    </xf>
    <xf numFmtId="0" fontId="2" fillId="2" borderId="17" xfId="0" applyFont="1" applyFill="1" applyBorder="1"/>
    <xf numFmtId="0" fontId="0" fillId="2" borderId="19" xfId="0" applyFill="1" applyBorder="1"/>
    <xf numFmtId="0" fontId="31" fillId="0" borderId="16" xfId="0" applyFont="1" applyBorder="1" applyAlignment="1">
      <alignment vertical="center" wrapText="1"/>
    </xf>
    <xf numFmtId="0" fontId="32" fillId="0" borderId="17" xfId="0" applyFont="1" applyBorder="1" applyAlignment="1">
      <alignment vertical="center" wrapText="1"/>
    </xf>
    <xf numFmtId="0" fontId="41" fillId="0" borderId="57" xfId="0" applyFont="1" applyBorder="1" applyProtection="1">
      <protection locked="0"/>
    </xf>
    <xf numFmtId="0" fontId="41" fillId="0" borderId="54" xfId="0" applyFont="1" applyBorder="1"/>
    <xf numFmtId="0" fontId="41" fillId="0" borderId="56" xfId="0" applyFont="1" applyBorder="1"/>
    <xf numFmtId="0" fontId="46" fillId="0" borderId="5" xfId="0" applyFont="1" applyBorder="1" applyAlignment="1">
      <alignment horizontal="center" textRotation="90"/>
    </xf>
    <xf numFmtId="0" fontId="21" fillId="0" borderId="14" xfId="0" applyFont="1" applyFill="1" applyBorder="1" applyAlignment="1" applyProtection="1">
      <alignment horizontal="left" shrinkToFit="1"/>
      <protection locked="0"/>
    </xf>
    <xf numFmtId="1" fontId="24" fillId="0" borderId="15" xfId="0" applyNumberFormat="1" applyFont="1" applyBorder="1" applyAlignment="1" applyProtection="1">
      <alignment horizontal="centerContinuous" shrinkToFit="1"/>
      <protection locked="0"/>
    </xf>
    <xf numFmtId="0" fontId="3" fillId="0" borderId="14" xfId="0" applyFont="1" applyBorder="1" applyAlignment="1" applyProtection="1">
      <alignment shrinkToFit="1"/>
      <protection locked="0"/>
    </xf>
    <xf numFmtId="0" fontId="2" fillId="3" borderId="15" xfId="0" applyFont="1" applyFill="1" applyBorder="1"/>
    <xf numFmtId="0" fontId="3" fillId="3" borderId="14" xfId="0" applyFont="1" applyFill="1" applyBorder="1" applyAlignment="1" applyProtection="1">
      <alignment shrinkToFit="1"/>
      <protection locked="0"/>
    </xf>
    <xf numFmtId="0" fontId="10" fillId="0" borderId="20" xfId="0" applyFont="1" applyBorder="1" applyAlignment="1" applyProtection="1">
      <alignment shrinkToFit="1"/>
      <protection locked="0"/>
    </xf>
    <xf numFmtId="0" fontId="3" fillId="0" borderId="16" xfId="0" applyFont="1" applyBorder="1" applyAlignment="1" applyProtection="1">
      <alignment shrinkToFit="1"/>
      <protection locked="0"/>
    </xf>
    <xf numFmtId="0" fontId="2" fillId="3" borderId="19" xfId="0" applyFont="1" applyFill="1" applyBorder="1"/>
    <xf numFmtId="0" fontId="0" fillId="0" borderId="54" xfId="0" applyBorder="1"/>
    <xf numFmtId="0" fontId="0" fillId="0" borderId="57" xfId="0" applyBorder="1"/>
    <xf numFmtId="0" fontId="0" fillId="0" borderId="56" xfId="0" applyBorder="1"/>
    <xf numFmtId="0" fontId="10" fillId="0" borderId="24" xfId="0" applyFont="1" applyBorder="1" applyAlignment="1" applyProtection="1">
      <alignment shrinkToFit="1"/>
      <protection locked="0"/>
    </xf>
    <xf numFmtId="0" fontId="13" fillId="0" borderId="5" xfId="0" applyFont="1" applyBorder="1" applyAlignment="1">
      <alignment horizontal="center" textRotation="90"/>
    </xf>
    <xf numFmtId="0" fontId="45" fillId="0" borderId="14" xfId="0" applyFont="1" applyBorder="1" applyAlignment="1" applyProtection="1">
      <alignment shrinkToFit="1"/>
      <protection locked="0"/>
    </xf>
    <xf numFmtId="0" fontId="49" fillId="3" borderId="15" xfId="0" applyFont="1" applyFill="1" applyBorder="1" applyAlignment="1" applyProtection="1">
      <alignment shrinkToFit="1"/>
      <protection locked="0"/>
    </xf>
    <xf numFmtId="0" fontId="45" fillId="3" borderId="14" xfId="0" applyFont="1" applyFill="1" applyBorder="1" applyAlignment="1" applyProtection="1">
      <alignment shrinkToFit="1"/>
      <protection locked="0"/>
    </xf>
    <xf numFmtId="0" fontId="45" fillId="3" borderId="15" xfId="0" applyFont="1" applyFill="1" applyBorder="1" applyAlignment="1" applyProtection="1">
      <alignment shrinkToFit="1"/>
      <protection locked="0"/>
    </xf>
    <xf numFmtId="0" fontId="45" fillId="0" borderId="14" xfId="0" applyFont="1" applyBorder="1" applyAlignment="1">
      <alignment shrinkToFit="1"/>
    </xf>
    <xf numFmtId="0" fontId="45" fillId="0" borderId="14" xfId="0" applyFont="1" applyBorder="1"/>
    <xf numFmtId="0" fontId="45" fillId="0" borderId="45" xfId="0" applyFont="1" applyBorder="1"/>
    <xf numFmtId="0" fontId="45" fillId="3" borderId="43" xfId="0" applyFont="1" applyFill="1" applyBorder="1" applyAlignment="1" applyProtection="1">
      <alignment shrinkToFit="1"/>
      <protection locked="0"/>
    </xf>
    <xf numFmtId="1" fontId="22" fillId="0" borderId="24" xfId="0" applyNumberFormat="1" applyFont="1" applyBorder="1" applyAlignment="1" applyProtection="1">
      <alignment horizontal="centerContinuous" shrinkToFit="1"/>
      <protection locked="0"/>
    </xf>
    <xf numFmtId="0" fontId="3" fillId="0" borderId="55" xfId="0" applyFont="1" applyBorder="1" applyAlignment="1" applyProtection="1">
      <alignment shrinkToFit="1"/>
      <protection locked="0"/>
    </xf>
    <xf numFmtId="0" fontId="3" fillId="0" borderId="24" xfId="0" applyFont="1" applyBorder="1" applyAlignment="1" applyProtection="1">
      <alignment shrinkToFit="1"/>
      <protection locked="0"/>
    </xf>
    <xf numFmtId="0" fontId="3" fillId="3" borderId="24" xfId="0" applyFont="1" applyFill="1" applyBorder="1" applyAlignment="1" applyProtection="1">
      <alignment shrinkToFit="1"/>
      <protection locked="0"/>
    </xf>
    <xf numFmtId="0" fontId="18" fillId="0" borderId="20" xfId="0" applyFont="1" applyBorder="1" applyAlignment="1" applyProtection="1">
      <alignment shrinkToFit="1"/>
      <protection locked="0"/>
    </xf>
    <xf numFmtId="1" fontId="22" fillId="0" borderId="14" xfId="0" applyNumberFormat="1" applyFont="1" applyBorder="1" applyAlignment="1" applyProtection="1">
      <alignment horizontal="left" shrinkToFit="1"/>
      <protection locked="0"/>
    </xf>
    <xf numFmtId="0" fontId="1" fillId="0" borderId="14" xfId="0" applyFont="1" applyBorder="1"/>
    <xf numFmtId="0" fontId="1" fillId="0" borderId="24" xfId="0" applyFont="1" applyBorder="1" applyAlignment="1" applyProtection="1">
      <alignment shrinkToFit="1"/>
      <protection locked="0"/>
    </xf>
    <xf numFmtId="0" fontId="1" fillId="3" borderId="24" xfId="0" applyFont="1" applyFill="1" applyBorder="1" applyAlignment="1" applyProtection="1">
      <alignment shrinkToFit="1"/>
      <protection locked="0"/>
    </xf>
    <xf numFmtId="1" fontId="22" fillId="0" borderId="15" xfId="0" applyNumberFormat="1" applyFont="1" applyBorder="1" applyAlignment="1" applyProtection="1">
      <alignment horizontal="centerContinuous" shrinkToFit="1"/>
      <protection locked="0"/>
    </xf>
    <xf numFmtId="0" fontId="49" fillId="3" borderId="42" xfId="0" applyFont="1" applyFill="1" applyBorder="1" applyAlignment="1" applyProtection="1">
      <alignment shrinkToFit="1"/>
      <protection locked="0"/>
    </xf>
    <xf numFmtId="0" fontId="49" fillId="3" borderId="43" xfId="0" applyFont="1" applyFill="1" applyBorder="1" applyAlignment="1" applyProtection="1">
      <alignment shrinkToFit="1"/>
      <protection locked="0"/>
    </xf>
    <xf numFmtId="0" fontId="28" fillId="0" borderId="21" xfId="0" applyFont="1" applyBorder="1" applyProtection="1">
      <protection locked="0"/>
    </xf>
    <xf numFmtId="0" fontId="3" fillId="0" borderId="1" xfId="0" applyFont="1" applyBorder="1" applyAlignment="1">
      <alignment horizontal="center" textRotation="90" shrinkToFit="1"/>
    </xf>
    <xf numFmtId="0" fontId="3" fillId="0" borderId="5" xfId="0" applyFont="1" applyBorder="1" applyAlignment="1">
      <alignment horizontal="center" textRotation="90" shrinkToFit="1"/>
    </xf>
    <xf numFmtId="0" fontId="60" fillId="0" borderId="17" xfId="0" applyFont="1" applyBorder="1" applyAlignment="1" applyProtection="1">
      <alignment horizontal="left" shrinkToFit="1"/>
      <protection locked="0"/>
    </xf>
    <xf numFmtId="0" fontId="60" fillId="0" borderId="20" xfId="0" applyFont="1" applyBorder="1" applyAlignment="1" applyProtection="1">
      <alignment horizontal="left" shrinkToFit="1"/>
      <protection locked="0"/>
    </xf>
    <xf numFmtId="0" fontId="3" fillId="0" borderId="3" xfId="0" applyFont="1" applyBorder="1" applyAlignment="1">
      <alignment textRotation="90"/>
    </xf>
    <xf numFmtId="0" fontId="49" fillId="3" borderId="44" xfId="0" applyFont="1" applyFill="1" applyBorder="1" applyAlignment="1" applyProtection="1">
      <alignment shrinkToFit="1"/>
      <protection locked="0"/>
    </xf>
    <xf numFmtId="1" fontId="22" fillId="0" borderId="15" xfId="0" applyNumberFormat="1" applyFont="1" applyBorder="1" applyAlignment="1" applyProtection="1">
      <alignment shrinkToFit="1"/>
      <protection locked="0"/>
    </xf>
    <xf numFmtId="0" fontId="49" fillId="3" borderId="14" xfId="0" applyFont="1" applyFill="1" applyBorder="1" applyAlignment="1" applyProtection="1">
      <alignment shrinkToFit="1"/>
      <protection locked="0"/>
    </xf>
    <xf numFmtId="0" fontId="1" fillId="0" borderId="20" xfId="0" applyFont="1" applyBorder="1" applyAlignment="1" applyProtection="1">
      <alignment shrinkToFit="1"/>
      <protection locked="0"/>
    </xf>
    <xf numFmtId="0" fontId="28" fillId="0" borderId="15" xfId="0" applyFont="1" applyBorder="1" applyAlignment="1" applyProtection="1">
      <alignment shrinkToFit="1"/>
      <protection locked="0"/>
    </xf>
    <xf numFmtId="0" fontId="1" fillId="3" borderId="20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Alignment="1" applyProtection="1">
      <alignment shrinkToFit="1"/>
      <protection locked="0"/>
    </xf>
    <xf numFmtId="0" fontId="49" fillId="3" borderId="45" xfId="0" applyFont="1" applyFill="1" applyBorder="1" applyAlignment="1" applyProtection="1">
      <alignment shrinkToFit="1"/>
      <protection locked="0"/>
    </xf>
    <xf numFmtId="0" fontId="60" fillId="0" borderId="21" xfId="0" applyFont="1" applyBorder="1" applyAlignment="1" applyProtection="1">
      <alignment horizontal="left" shrinkToFit="1"/>
      <protection locked="0"/>
    </xf>
    <xf numFmtId="1" fontId="60" fillId="0" borderId="15" xfId="0" applyNumberFormat="1" applyFont="1" applyBorder="1" applyAlignment="1" applyProtection="1">
      <alignment horizontal="centerContinuous" shrinkToFit="1"/>
      <protection locked="0"/>
    </xf>
    <xf numFmtId="1" fontId="60" fillId="0" borderId="21" xfId="0" applyNumberFormat="1" applyFont="1" applyBorder="1" applyAlignment="1" applyProtection="1">
      <alignment horizontal="centerContinuous" shrinkToFit="1"/>
      <protection locked="0"/>
    </xf>
    <xf numFmtId="0" fontId="60" fillId="0" borderId="15" xfId="0" applyFont="1" applyBorder="1" applyAlignment="1" applyProtection="1">
      <alignment horizontal="left" shrinkToFit="1"/>
      <protection locked="0"/>
    </xf>
    <xf numFmtId="0" fontId="3" fillId="0" borderId="58" xfId="0" applyFont="1" applyBorder="1"/>
    <xf numFmtId="0" fontId="0" fillId="0" borderId="58" xfId="0" applyBorder="1"/>
    <xf numFmtId="0" fontId="28" fillId="0" borderId="58" xfId="0" applyFont="1" applyBorder="1"/>
    <xf numFmtId="0" fontId="41" fillId="0" borderId="58" xfId="0" applyFont="1" applyBorder="1"/>
    <xf numFmtId="0" fontId="28" fillId="3" borderId="58" xfId="0" applyFont="1" applyFill="1" applyBorder="1"/>
    <xf numFmtId="0" fontId="0" fillId="0" borderId="34" xfId="0" applyBorder="1" applyAlignment="1" applyProtection="1">
      <alignment shrinkToFit="1"/>
      <protection locked="0"/>
    </xf>
    <xf numFmtId="0" fontId="28" fillId="0" borderId="33" xfId="0" applyFont="1" applyBorder="1" applyAlignment="1" applyProtection="1">
      <alignment shrinkToFit="1"/>
      <protection locked="0"/>
    </xf>
    <xf numFmtId="0" fontId="0" fillId="0" borderId="22" xfId="0" applyBorder="1"/>
    <xf numFmtId="0" fontId="0" fillId="0" borderId="25" xfId="0" applyBorder="1"/>
    <xf numFmtId="0" fontId="41" fillId="0" borderId="22" xfId="0" applyFont="1" applyBorder="1"/>
    <xf numFmtId="0" fontId="41" fillId="0" borderId="25" xfId="0" applyFont="1" applyBorder="1"/>
    <xf numFmtId="0" fontId="0" fillId="0" borderId="46" xfId="0" applyBorder="1"/>
    <xf numFmtId="0" fontId="0" fillId="0" borderId="49" xfId="0" applyBorder="1"/>
    <xf numFmtId="0" fontId="3" fillId="0" borderId="10" xfId="0" applyFont="1" applyBorder="1" applyAlignment="1">
      <alignment vertical="top" wrapText="1"/>
    </xf>
    <xf numFmtId="0" fontId="3" fillId="3" borderId="26" xfId="0" applyFont="1" applyFill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0" fillId="0" borderId="26" xfId="0" applyFont="1" applyBorder="1"/>
    <xf numFmtId="0" fontId="37" fillId="0" borderId="21" xfId="0" applyFont="1" applyBorder="1" applyAlignment="1">
      <alignment horizontal="right"/>
    </xf>
    <xf numFmtId="0" fontId="37" fillId="0" borderId="34" xfId="0" applyFont="1" applyBorder="1" applyAlignment="1">
      <alignment horizontal="right"/>
    </xf>
    <xf numFmtId="0" fontId="3" fillId="0" borderId="39" xfId="0" applyFont="1" applyBorder="1" applyAlignment="1">
      <alignment vertical="top" wrapText="1"/>
    </xf>
    <xf numFmtId="0" fontId="0" fillId="0" borderId="48" xfId="0" applyBorder="1"/>
    <xf numFmtId="0" fontId="1" fillId="0" borderId="36" xfId="0" applyFont="1" applyBorder="1" applyProtection="1">
      <protection locked="0"/>
    </xf>
    <xf numFmtId="0" fontId="27" fillId="0" borderId="9" xfId="1" applyBorder="1" applyAlignment="1">
      <alignment vertical="center"/>
    </xf>
    <xf numFmtId="0" fontId="27" fillId="0" borderId="31" xfId="1" applyBorder="1" applyAlignment="1">
      <alignment vertical="center"/>
    </xf>
    <xf numFmtId="0" fontId="27" fillId="0" borderId="31" xfId="1" applyBorder="1"/>
    <xf numFmtId="0" fontId="0" fillId="0" borderId="31" xfId="0" applyBorder="1"/>
    <xf numFmtId="0" fontId="29" fillId="2" borderId="20" xfId="0" applyFont="1" applyFill="1" applyBorder="1" applyAlignment="1">
      <alignment shrinkToFit="1"/>
    </xf>
    <xf numFmtId="1" fontId="1" fillId="2" borderId="20" xfId="0" applyNumberFormat="1" applyFont="1" applyFill="1" applyBorder="1" applyAlignment="1">
      <alignment shrinkToFit="1"/>
    </xf>
    <xf numFmtId="0" fontId="0" fillId="2" borderId="20" xfId="0" applyFill="1" applyBorder="1"/>
    <xf numFmtId="0" fontId="0" fillId="0" borderId="37" xfId="0" applyBorder="1"/>
    <xf numFmtId="0" fontId="1" fillId="0" borderId="14" xfId="0" applyFont="1" applyBorder="1" applyProtection="1">
      <protection locked="0"/>
    </xf>
    <xf numFmtId="0" fontId="28" fillId="0" borderId="4" xfId="0" applyFont="1" applyBorder="1" applyProtection="1">
      <protection locked="0"/>
    </xf>
    <xf numFmtId="0" fontId="28" fillId="3" borderId="21" xfId="0" applyFont="1" applyFill="1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2" fillId="3" borderId="5" xfId="0" applyFont="1" applyFill="1" applyBorder="1"/>
    <xf numFmtId="0" fontId="1" fillId="0" borderId="20" xfId="0" applyFont="1" applyBorder="1" applyProtection="1">
      <protection locked="0"/>
    </xf>
    <xf numFmtId="0" fontId="60" fillId="0" borderId="35" xfId="0" applyFont="1" applyBorder="1" applyAlignment="1" applyProtection="1">
      <alignment horizontal="left" shrinkToFit="1"/>
      <protection locked="0"/>
    </xf>
    <xf numFmtId="0" fontId="45" fillId="0" borderId="1" xfId="0" applyFont="1" applyBorder="1" applyAlignment="1" applyProtection="1">
      <alignment shrinkToFit="1"/>
      <protection locked="0"/>
    </xf>
    <xf numFmtId="0" fontId="45" fillId="3" borderId="5" xfId="0" applyFont="1" applyFill="1" applyBorder="1" applyAlignment="1" applyProtection="1">
      <alignment shrinkToFit="1"/>
      <protection locked="0"/>
    </xf>
    <xf numFmtId="0" fontId="45" fillId="0" borderId="14" xfId="0" applyFont="1" applyBorder="1" applyProtection="1">
      <protection locked="0"/>
    </xf>
    <xf numFmtId="0" fontId="49" fillId="0" borderId="14" xfId="0" applyFont="1" applyBorder="1" applyAlignment="1">
      <alignment shrinkToFit="1"/>
    </xf>
    <xf numFmtId="0" fontId="49" fillId="0" borderId="14" xfId="0" applyFont="1" applyBorder="1"/>
    <xf numFmtId="0" fontId="49" fillId="0" borderId="15" xfId="0" applyFont="1" applyBorder="1" applyAlignment="1" applyProtection="1">
      <alignment shrinkToFit="1"/>
      <protection locked="0"/>
    </xf>
    <xf numFmtId="0" fontId="45" fillId="0" borderId="15" xfId="0" applyFont="1" applyBorder="1" applyAlignment="1" applyProtection="1">
      <alignment shrinkToFit="1"/>
      <protection locked="0"/>
    </xf>
    <xf numFmtId="0" fontId="49" fillId="0" borderId="14" xfId="0" applyFont="1" applyBorder="1" applyAlignment="1" applyProtection="1">
      <alignment shrinkToFit="1"/>
      <protection locked="0"/>
    </xf>
    <xf numFmtId="0" fontId="0" fillId="0" borderId="37" xfId="0" applyBorder="1" applyProtection="1">
      <protection locked="0"/>
    </xf>
    <xf numFmtId="1" fontId="22" fillId="0" borderId="36" xfId="0" applyNumberFormat="1" applyFont="1" applyBorder="1" applyAlignment="1" applyProtection="1">
      <alignment horizontal="centerContinuous" shrinkToFit="1"/>
      <protection locked="0"/>
    </xf>
    <xf numFmtId="1" fontId="60" fillId="0" borderId="34" xfId="0" applyNumberFormat="1" applyFont="1" applyBorder="1" applyAlignment="1" applyProtection="1">
      <alignment horizontal="centerContinuous" shrinkToFit="1"/>
      <protection locked="0"/>
    </xf>
    <xf numFmtId="1" fontId="30" fillId="2" borderId="3" xfId="0" applyNumberFormat="1" applyFont="1" applyFill="1" applyBorder="1" applyAlignment="1">
      <alignment shrinkToFit="1"/>
    </xf>
    <xf numFmtId="0" fontId="29" fillId="2" borderId="3" xfId="0" applyFont="1" applyFill="1" applyBorder="1" applyAlignment="1">
      <alignment shrinkToFit="1"/>
    </xf>
    <xf numFmtId="0" fontId="45" fillId="0" borderId="5" xfId="0" applyFont="1" applyBorder="1" applyProtection="1">
      <protection locked="0"/>
    </xf>
    <xf numFmtId="0" fontId="49" fillId="0" borderId="15" xfId="0" applyFont="1" applyBorder="1" applyProtection="1">
      <protection locked="0"/>
    </xf>
    <xf numFmtId="0" fontId="18" fillId="3" borderId="20" xfId="0" applyFont="1" applyFill="1" applyBorder="1" applyAlignment="1" applyProtection="1">
      <alignment shrinkToFit="1"/>
      <protection locked="0"/>
    </xf>
    <xf numFmtId="0" fontId="45" fillId="0" borderId="15" xfId="0" applyFont="1" applyBorder="1" applyProtection="1">
      <protection locked="0"/>
    </xf>
    <xf numFmtId="0" fontId="58" fillId="0" borderId="4" xfId="0" applyFont="1" applyBorder="1" applyAlignment="1">
      <alignment horizontal="center" textRotation="90" shrinkToFit="1"/>
    </xf>
    <xf numFmtId="0" fontId="1" fillId="0" borderId="8" xfId="0" applyFont="1" applyBorder="1" applyAlignment="1" applyProtection="1">
      <alignment shrinkToFit="1"/>
      <protection locked="0"/>
    </xf>
    <xf numFmtId="0" fontId="1" fillId="0" borderId="36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28" fillId="0" borderId="5" xfId="0" applyFont="1" applyBorder="1" applyAlignment="1" applyProtection="1">
      <alignment shrinkToFit="1"/>
      <protection locked="0"/>
    </xf>
    <xf numFmtId="0" fontId="0" fillId="3" borderId="14" xfId="0" applyFill="1" applyBorder="1" applyAlignment="1" applyProtection="1">
      <alignment shrinkToFit="1"/>
      <protection locked="0"/>
    </xf>
    <xf numFmtId="0" fontId="0" fillId="0" borderId="14" xfId="0" applyBorder="1" applyAlignment="1" applyProtection="1">
      <alignment shrinkToFit="1"/>
      <protection locked="0"/>
    </xf>
    <xf numFmtId="0" fontId="18" fillId="0" borderId="2" xfId="0" applyFont="1" applyBorder="1" applyAlignment="1" applyProtection="1">
      <alignment shrinkToFit="1"/>
      <protection locked="0"/>
    </xf>
    <xf numFmtId="0" fontId="18" fillId="3" borderId="22" xfId="0" applyFont="1" applyFill="1" applyBorder="1" applyAlignment="1" applyProtection="1">
      <alignment shrinkToFit="1"/>
      <protection locked="0"/>
    </xf>
    <xf numFmtId="0" fontId="18" fillId="0" borderId="22" xfId="0" applyFont="1" applyBorder="1" applyAlignment="1" applyProtection="1">
      <alignment shrinkToFit="1"/>
      <protection locked="0"/>
    </xf>
    <xf numFmtId="0" fontId="0" fillId="0" borderId="22" xfId="0" applyBorder="1" applyProtection="1">
      <protection locked="0"/>
    </xf>
    <xf numFmtId="0" fontId="18" fillId="0" borderId="37" xfId="0" applyFont="1" applyBorder="1" applyAlignment="1" applyProtection="1">
      <alignment shrinkToFit="1"/>
      <protection locked="0"/>
    </xf>
    <xf numFmtId="0" fontId="28" fillId="0" borderId="22" xfId="0" applyFont="1" applyBorder="1" applyProtection="1">
      <protection locked="0"/>
    </xf>
    <xf numFmtId="0" fontId="28" fillId="3" borderId="22" xfId="0" applyFont="1" applyFill="1" applyBorder="1" applyProtection="1">
      <protection locked="0"/>
    </xf>
    <xf numFmtId="0" fontId="41" fillId="0" borderId="22" xfId="0" applyFont="1" applyBorder="1" applyProtection="1">
      <protection locked="0"/>
    </xf>
    <xf numFmtId="1" fontId="0" fillId="3" borderId="3" xfId="0" applyNumberFormat="1" applyFill="1" applyBorder="1" applyAlignment="1" applyProtection="1">
      <alignment shrinkToFit="1"/>
      <protection locked="0"/>
    </xf>
    <xf numFmtId="1" fontId="1" fillId="2" borderId="3" xfId="0" applyNumberFormat="1" applyFont="1" applyFill="1" applyBorder="1" applyAlignment="1">
      <alignment shrinkToFit="1"/>
    </xf>
    <xf numFmtId="0" fontId="0" fillId="2" borderId="3" xfId="0" applyFill="1" applyBorder="1"/>
    <xf numFmtId="0" fontId="31" fillId="0" borderId="3" xfId="0" applyFont="1" applyBorder="1" applyAlignment="1">
      <alignment vertical="center" wrapText="1"/>
    </xf>
    <xf numFmtId="0" fontId="33" fillId="0" borderId="5" xfId="0" applyFont="1" applyBorder="1" applyAlignment="1">
      <alignment vertical="center" wrapText="1"/>
    </xf>
    <xf numFmtId="1" fontId="0" fillId="3" borderId="20" xfId="0" applyNumberFormat="1" applyFill="1" applyBorder="1" applyAlignment="1" applyProtection="1">
      <alignment shrinkToFit="1"/>
      <protection locked="0"/>
    </xf>
    <xf numFmtId="0" fontId="31" fillId="3" borderId="20" xfId="0" applyFont="1" applyFill="1" applyBorder="1" applyAlignment="1">
      <alignment vertical="center" wrapText="1"/>
    </xf>
    <xf numFmtId="0" fontId="33" fillId="3" borderId="15" xfId="0" applyFont="1" applyFill="1" applyBorder="1" applyAlignment="1">
      <alignment vertical="center" wrapText="1"/>
    </xf>
    <xf numFmtId="0" fontId="35" fillId="3" borderId="15" xfId="0" applyFont="1" applyFill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33" fillId="0" borderId="15" xfId="0" applyFont="1" applyBorder="1" applyAlignment="1">
      <alignment vertical="center" wrapText="1"/>
    </xf>
    <xf numFmtId="0" fontId="40" fillId="0" borderId="20" xfId="0" applyFont="1" applyBorder="1"/>
    <xf numFmtId="0" fontId="32" fillId="0" borderId="15" xfId="0" applyFont="1" applyBorder="1" applyAlignment="1">
      <alignment vertical="center" wrapText="1"/>
    </xf>
    <xf numFmtId="0" fontId="57" fillId="3" borderId="0" xfId="0" applyFont="1" applyFill="1"/>
    <xf numFmtId="0" fontId="61" fillId="3" borderId="0" xfId="0" applyFont="1" applyFill="1" applyProtection="1">
      <protection locked="0"/>
    </xf>
    <xf numFmtId="0" fontId="57" fillId="3" borderId="0" xfId="0" applyFont="1" applyFill="1" applyProtection="1">
      <protection locked="0"/>
    </xf>
    <xf numFmtId="0" fontId="27" fillId="0" borderId="15" xfId="1" applyBorder="1" applyAlignment="1">
      <alignment vertical="center"/>
    </xf>
    <xf numFmtId="0" fontId="32" fillId="0" borderId="4" xfId="0" applyFont="1" applyBorder="1" applyAlignment="1">
      <alignment vertical="center" wrapText="1"/>
    </xf>
    <xf numFmtId="0" fontId="33" fillId="0" borderId="21" xfId="0" applyFont="1" applyBorder="1" applyAlignment="1">
      <alignment vertical="center" wrapText="1"/>
    </xf>
    <xf numFmtId="0" fontId="0" fillId="0" borderId="26" xfId="0" applyBorder="1"/>
    <xf numFmtId="0" fontId="33" fillId="3" borderId="21" xfId="0" applyFont="1" applyFill="1" applyBorder="1" applyAlignment="1">
      <alignment vertical="center" wrapText="1"/>
    </xf>
    <xf numFmtId="0" fontId="35" fillId="3" borderId="21" xfId="0" applyFont="1" applyFill="1" applyBorder="1" applyAlignment="1">
      <alignment vertical="center" wrapText="1"/>
    </xf>
    <xf numFmtId="0" fontId="4" fillId="0" borderId="14" xfId="0" applyFont="1" applyFill="1" applyBorder="1" applyAlignment="1" applyProtection="1">
      <alignment shrinkToFit="1"/>
      <protection locked="0"/>
    </xf>
    <xf numFmtId="0" fontId="38" fillId="0" borderId="14" xfId="0" applyFont="1" applyFill="1" applyBorder="1" applyAlignment="1">
      <alignment vertical="center" wrapText="1"/>
    </xf>
    <xf numFmtId="0" fontId="0" fillId="0" borderId="14" xfId="0" applyFill="1" applyBorder="1"/>
    <xf numFmtId="0" fontId="45" fillId="3" borderId="49" xfId="0" applyFont="1" applyFill="1" applyBorder="1" applyAlignment="1" applyProtection="1">
      <alignment shrinkToFit="1"/>
      <protection locked="0"/>
    </xf>
    <xf numFmtId="0" fontId="49" fillId="3" borderId="49" xfId="0" applyFont="1" applyFill="1" applyBorder="1" applyAlignment="1" applyProtection="1">
      <alignment shrinkToFit="1"/>
      <protection locked="0"/>
    </xf>
    <xf numFmtId="0" fontId="27" fillId="0" borderId="43" xfId="1" applyBorder="1" applyAlignment="1">
      <alignment vertical="center"/>
    </xf>
    <xf numFmtId="0" fontId="45" fillId="3" borderId="42" xfId="0" applyFont="1" applyFill="1" applyBorder="1" applyAlignment="1" applyProtection="1">
      <alignment shrinkToFit="1"/>
      <protection locked="0"/>
    </xf>
    <xf numFmtId="0" fontId="62" fillId="0" borderId="0" xfId="0" applyFont="1"/>
    <xf numFmtId="0" fontId="41" fillId="0" borderId="1" xfId="0" applyFont="1" applyBorder="1"/>
    <xf numFmtId="0" fontId="53" fillId="0" borderId="2" xfId="0" applyFont="1" applyBorder="1" applyAlignment="1">
      <alignment horizontal="center" textRotation="90"/>
    </xf>
    <xf numFmtId="1" fontId="9" fillId="0" borderId="10" xfId="0" applyNumberFormat="1" applyFont="1" applyBorder="1" applyAlignment="1" applyProtection="1">
      <alignment horizontal="center" vertical="center" textRotation="90" shrinkToFit="1"/>
      <protection locked="0"/>
    </xf>
    <xf numFmtId="0" fontId="12" fillId="0" borderId="8" xfId="0" applyFont="1" applyBorder="1" applyAlignment="1">
      <alignment horizontal="center" textRotation="90"/>
    </xf>
    <xf numFmtId="0" fontId="22" fillId="0" borderId="15" xfId="0" applyFont="1" applyBorder="1" applyAlignment="1" applyProtection="1">
      <alignment shrinkToFit="1"/>
      <protection locked="0"/>
    </xf>
    <xf numFmtId="0" fontId="22" fillId="0" borderId="19" xfId="0" applyFont="1" applyBorder="1" applyAlignment="1" applyProtection="1">
      <alignment horizontal="left" shrinkToFit="1"/>
      <protection locked="0"/>
    </xf>
    <xf numFmtId="0" fontId="21" fillId="0" borderId="54" xfId="0" applyFont="1" applyBorder="1" applyAlignment="1" applyProtection="1">
      <alignment horizontal="left" shrinkToFit="1"/>
      <protection locked="0"/>
    </xf>
    <xf numFmtId="0" fontId="21" fillId="0" borderId="22" xfId="0" applyFont="1" applyBorder="1" applyAlignment="1" applyProtection="1">
      <alignment horizontal="left" shrinkToFit="1"/>
      <protection locked="0"/>
    </xf>
    <xf numFmtId="0" fontId="21" fillId="0" borderId="21" xfId="0" applyFont="1" applyBorder="1" applyAlignment="1" applyProtection="1">
      <alignment horizontal="left" shrinkToFit="1"/>
      <protection locked="0"/>
    </xf>
    <xf numFmtId="0" fontId="23" fillId="0" borderId="15" xfId="0" applyFont="1" applyBorder="1" applyAlignment="1" applyProtection="1">
      <alignment shrinkToFit="1"/>
      <protection locked="0"/>
    </xf>
    <xf numFmtId="1" fontId="24" fillId="0" borderId="21" xfId="0" applyNumberFormat="1" applyFont="1" applyBorder="1" applyAlignment="1" applyProtection="1">
      <alignment horizontal="centerContinuous" shrinkToFit="1"/>
      <protection locked="0"/>
    </xf>
    <xf numFmtId="0" fontId="21" fillId="0" borderId="58" xfId="0" applyFont="1" applyFill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centerContinuous" shrinkToFit="1"/>
      <protection locked="0"/>
    </xf>
    <xf numFmtId="1" fontId="22" fillId="0" borderId="26" xfId="0" applyNumberFormat="1" applyFont="1" applyBorder="1" applyAlignment="1" applyProtection="1">
      <alignment horizontal="left" shrinkToFit="1"/>
      <protection locked="0"/>
    </xf>
    <xf numFmtId="1" fontId="22" fillId="0" borderId="22" xfId="0" applyNumberFormat="1" applyFont="1" applyBorder="1" applyAlignment="1" applyProtection="1">
      <alignment shrinkToFit="1"/>
      <protection locked="0"/>
    </xf>
    <xf numFmtId="0" fontId="41" fillId="0" borderId="14" xfId="0" applyFont="1" applyBorder="1" applyAlignment="1">
      <alignment vertical="top" wrapText="1"/>
    </xf>
    <xf numFmtId="0" fontId="4" fillId="0" borderId="15" xfId="0" applyFont="1" applyBorder="1" applyAlignment="1" applyProtection="1">
      <alignment shrinkToFit="1"/>
      <protection locked="0"/>
    </xf>
    <xf numFmtId="0" fontId="3" fillId="0" borderId="22" xfId="0" applyFont="1" applyBorder="1" applyAlignment="1" applyProtection="1">
      <alignment shrinkToFit="1"/>
      <protection locked="0"/>
    </xf>
    <xf numFmtId="0" fontId="29" fillId="0" borderId="15" xfId="0" applyFont="1" applyBorder="1" applyAlignment="1" applyProtection="1">
      <alignment shrinkToFit="1"/>
      <protection locked="0"/>
    </xf>
    <xf numFmtId="0" fontId="29" fillId="0" borderId="22" xfId="0" applyFont="1" applyBorder="1" applyAlignment="1" applyProtection="1">
      <alignment shrinkToFit="1"/>
      <protection locked="0"/>
    </xf>
    <xf numFmtId="0" fontId="2" fillId="3" borderId="21" xfId="0" applyFont="1" applyFill="1" applyBorder="1"/>
    <xf numFmtId="0" fontId="1" fillId="3" borderId="24" xfId="0" applyFont="1" applyFill="1" applyBorder="1" applyAlignment="1">
      <alignment shrinkToFit="1"/>
    </xf>
    <xf numFmtId="0" fontId="4" fillId="0" borderId="22" xfId="0" applyFont="1" applyBorder="1" applyAlignment="1" applyProtection="1">
      <alignment shrinkToFit="1"/>
      <protection locked="0"/>
    </xf>
    <xf numFmtId="0" fontId="49" fillId="3" borderId="25" xfId="0" applyFont="1" applyFill="1" applyBorder="1" applyAlignment="1" applyProtection="1">
      <alignment shrinkToFit="1"/>
      <protection locked="0"/>
    </xf>
    <xf numFmtId="0" fontId="49" fillId="3" borderId="22" xfId="0" applyFont="1" applyFill="1" applyBorder="1" applyAlignment="1" applyProtection="1">
      <alignment shrinkToFit="1"/>
      <protection locked="0"/>
    </xf>
    <xf numFmtId="0" fontId="28" fillId="0" borderId="22" xfId="0" applyFont="1" applyBorder="1" applyAlignment="1" applyProtection="1">
      <alignment shrinkToFit="1"/>
      <protection locked="0"/>
    </xf>
    <xf numFmtId="0" fontId="4" fillId="0" borderId="15" xfId="0" applyFont="1" applyFill="1" applyBorder="1" applyAlignment="1" applyProtection="1">
      <alignment shrinkToFit="1"/>
      <protection locked="0"/>
    </xf>
    <xf numFmtId="0" fontId="41" fillId="3" borderId="14" xfId="0" applyFont="1" applyFill="1" applyBorder="1" applyAlignment="1">
      <alignment vertical="top" wrapText="1"/>
    </xf>
    <xf numFmtId="0" fontId="4" fillId="3" borderId="15" xfId="0" applyFont="1" applyFill="1" applyBorder="1" applyAlignment="1" applyProtection="1">
      <alignment shrinkToFit="1"/>
      <protection locked="0"/>
    </xf>
    <xf numFmtId="0" fontId="3" fillId="3" borderId="22" xfId="0" applyFont="1" applyFill="1" applyBorder="1" applyAlignment="1" applyProtection="1">
      <alignment shrinkToFit="1"/>
      <protection locked="0"/>
    </xf>
    <xf numFmtId="0" fontId="34" fillId="3" borderId="14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Alignment="1" applyProtection="1">
      <alignment shrinkToFit="1"/>
      <protection locked="0"/>
    </xf>
    <xf numFmtId="0" fontId="34" fillId="3" borderId="22" xfId="0" applyFont="1" applyFill="1" applyBorder="1" applyAlignment="1" applyProtection="1">
      <alignment shrinkToFit="1"/>
      <protection locked="0"/>
    </xf>
    <xf numFmtId="0" fontId="4" fillId="3" borderId="22" xfId="0" applyFont="1" applyFill="1" applyBorder="1" applyAlignment="1" applyProtection="1">
      <alignment shrinkToFit="1"/>
      <protection locked="0"/>
    </xf>
    <xf numFmtId="0" fontId="45" fillId="3" borderId="25" xfId="0" applyFont="1" applyFill="1" applyBorder="1" applyAlignment="1" applyProtection="1">
      <alignment shrinkToFit="1"/>
      <protection locked="0"/>
    </xf>
    <xf numFmtId="0" fontId="28" fillId="3" borderId="22" xfId="0" applyFont="1" applyFill="1" applyBorder="1" applyAlignment="1" applyProtection="1">
      <alignment shrinkToFit="1"/>
      <protection locked="0"/>
    </xf>
    <xf numFmtId="0" fontId="36" fillId="0" borderId="21" xfId="0" applyFont="1" applyBorder="1" applyProtection="1">
      <protection locked="0"/>
    </xf>
    <xf numFmtId="0" fontId="62" fillId="0" borderId="14" xfId="0" applyFont="1" applyBorder="1"/>
    <xf numFmtId="0" fontId="50" fillId="0" borderId="15" xfId="0" applyFont="1" applyBorder="1" applyAlignment="1">
      <alignment vertical="center" wrapText="1"/>
    </xf>
    <xf numFmtId="0" fontId="28" fillId="0" borderId="14" xfId="0" applyFont="1" applyBorder="1" applyAlignment="1" applyProtection="1">
      <alignment shrinkToFit="1"/>
      <protection locked="0"/>
    </xf>
    <xf numFmtId="0" fontId="18" fillId="0" borderId="14" xfId="0" applyFont="1" applyBorder="1" applyAlignment="1" applyProtection="1">
      <alignment shrinkToFit="1"/>
      <protection locked="0"/>
    </xf>
    <xf numFmtId="0" fontId="62" fillId="0" borderId="14" xfId="0" applyFont="1" applyBorder="1" applyAlignment="1">
      <alignment horizontal="right"/>
    </xf>
    <xf numFmtId="0" fontId="39" fillId="0" borderId="15" xfId="0" applyFont="1" applyBorder="1" applyAlignment="1">
      <alignment vertical="center" wrapText="1"/>
    </xf>
    <xf numFmtId="0" fontId="4" fillId="0" borderId="59" xfId="0" applyFont="1" applyFill="1" applyBorder="1" applyAlignment="1" applyProtection="1">
      <alignment shrinkToFit="1"/>
      <protection locked="0"/>
    </xf>
    <xf numFmtId="0" fontId="27" fillId="0" borderId="15" xfId="1" applyFill="1" applyBorder="1" applyAlignment="1">
      <alignment vertical="center"/>
    </xf>
    <xf numFmtId="0" fontId="0" fillId="0" borderId="15" xfId="0" applyFill="1" applyBorder="1"/>
    <xf numFmtId="0" fontId="34" fillId="0" borderId="15" xfId="0" applyFont="1" applyBorder="1" applyAlignment="1" applyProtection="1">
      <alignment shrinkToFit="1"/>
      <protection locked="0"/>
    </xf>
    <xf numFmtId="0" fontId="34" fillId="0" borderId="21" xfId="0" applyFont="1" applyBorder="1" applyAlignment="1" applyProtection="1">
      <alignment shrinkToFit="1"/>
      <protection locked="0"/>
    </xf>
    <xf numFmtId="0" fontId="34" fillId="0" borderId="14" xfId="0" applyFont="1" applyBorder="1" applyAlignment="1" applyProtection="1">
      <alignment shrinkToFit="1"/>
      <protection locked="0"/>
    </xf>
    <xf numFmtId="0" fontId="62" fillId="0" borderId="45" xfId="0" applyFont="1" applyBorder="1" applyAlignment="1">
      <alignment horizontal="right"/>
    </xf>
    <xf numFmtId="0" fontId="49" fillId="3" borderId="46" xfId="0" applyFont="1" applyFill="1" applyBorder="1" applyAlignment="1" applyProtection="1">
      <alignment shrinkToFit="1"/>
      <protection locked="0"/>
    </xf>
    <xf numFmtId="1" fontId="30" fillId="2" borderId="48" xfId="0" applyNumberFormat="1" applyFont="1" applyFill="1" applyBorder="1" applyAlignment="1">
      <alignment shrinkToFit="1"/>
    </xf>
    <xf numFmtId="0" fontId="27" fillId="0" borderId="60" xfId="1" applyFill="1" applyBorder="1" applyAlignment="1">
      <alignment vertical="center"/>
    </xf>
    <xf numFmtId="0" fontId="63" fillId="0" borderId="14" xfId="0" applyFont="1" applyBorder="1" applyAlignment="1">
      <alignment vertical="center" wrapText="1"/>
    </xf>
    <xf numFmtId="0" fontId="63" fillId="0" borderId="14" xfId="0" applyFont="1" applyFill="1" applyBorder="1" applyAlignment="1">
      <alignment vertical="center" wrapText="1"/>
    </xf>
    <xf numFmtId="0" fontId="1" fillId="0" borderId="45" xfId="0" applyFont="1" applyBorder="1"/>
    <xf numFmtId="0" fontId="1" fillId="0" borderId="0" xfId="0" applyFont="1" applyBorder="1"/>
    <xf numFmtId="0" fontId="1" fillId="0" borderId="24" xfId="0" applyFont="1" applyBorder="1"/>
    <xf numFmtId="0" fontId="1" fillId="0" borderId="24" xfId="0" applyFont="1" applyFill="1" applyBorder="1"/>
    <xf numFmtId="0" fontId="1" fillId="0" borderId="41" xfId="0" applyFont="1" applyBorder="1"/>
    <xf numFmtId="0" fontId="4" fillId="3" borderId="14" xfId="0" applyNumberFormat="1" applyFont="1" applyFill="1" applyBorder="1" applyAlignment="1" applyProtection="1">
      <alignment shrinkToFit="1"/>
      <protection locked="0"/>
    </xf>
    <xf numFmtId="0" fontId="1" fillId="0" borderId="14" xfId="0" applyFont="1" applyFill="1" applyBorder="1"/>
    <xf numFmtId="0" fontId="3" fillId="0" borderId="15" xfId="0" applyFont="1" applyFill="1" applyBorder="1" applyAlignment="1" applyProtection="1">
      <alignment shrinkToFit="1"/>
      <protection locked="0"/>
    </xf>
    <xf numFmtId="0" fontId="28" fillId="0" borderId="15" xfId="0" applyFont="1" applyBorder="1"/>
    <xf numFmtId="0" fontId="28" fillId="0" borderId="15" xfId="0" applyFont="1" applyFill="1" applyBorder="1"/>
    <xf numFmtId="0" fontId="28" fillId="0" borderId="43" xfId="0" applyFont="1" applyBorder="1"/>
    <xf numFmtId="0" fontId="4" fillId="0" borderId="3" xfId="0" applyFont="1" applyBorder="1" applyAlignment="1">
      <alignment horizontal="center" textRotation="90" shrinkToFit="1"/>
    </xf>
    <xf numFmtId="0" fontId="1" fillId="0" borderId="20" xfId="0" applyFont="1" applyBorder="1"/>
    <xf numFmtId="0" fontId="1" fillId="0" borderId="42" xfId="0" applyFont="1" applyBorder="1"/>
    <xf numFmtId="0" fontId="62" fillId="0" borderId="32" xfId="0" applyFont="1" applyBorder="1" applyAlignment="1">
      <alignment horizontal="right"/>
    </xf>
    <xf numFmtId="0" fontId="1" fillId="0" borderId="32" xfId="0" applyFont="1" applyBorder="1"/>
    <xf numFmtId="0" fontId="1" fillId="0" borderId="36" xfId="0" applyFont="1" applyBorder="1"/>
    <xf numFmtId="0" fontId="45" fillId="0" borderId="32" xfId="0" applyFont="1" applyBorder="1"/>
    <xf numFmtId="0" fontId="45" fillId="3" borderId="38" xfId="0" applyFont="1" applyFill="1" applyBorder="1" applyAlignment="1" applyProtection="1">
      <alignment shrinkToFit="1"/>
      <protection locked="0"/>
    </xf>
    <xf numFmtId="0" fontId="49" fillId="3" borderId="35" xfId="0" applyFont="1" applyFill="1" applyBorder="1" applyAlignment="1" applyProtection="1">
      <alignment shrinkToFit="1"/>
      <protection locked="0"/>
    </xf>
    <xf numFmtId="0" fontId="49" fillId="3" borderId="37" xfId="0" applyFont="1" applyFill="1" applyBorder="1" applyAlignment="1" applyProtection="1">
      <alignment shrinkToFit="1"/>
      <protection locked="0"/>
    </xf>
    <xf numFmtId="0" fontId="0" fillId="0" borderId="39" xfId="0" applyBorder="1"/>
    <xf numFmtId="0" fontId="0" fillId="0" borderId="38" xfId="0" applyBorder="1"/>
    <xf numFmtId="0" fontId="62" fillId="0" borderId="42" xfId="0" applyFont="1" applyBorder="1"/>
    <xf numFmtId="0" fontId="0" fillId="0" borderId="42" xfId="0" applyFill="1" applyBorder="1"/>
    <xf numFmtId="0" fontId="1" fillId="0" borderId="26" xfId="0" applyFont="1" applyBorder="1" applyProtection="1">
      <protection locked="0"/>
    </xf>
    <xf numFmtId="0" fontId="1" fillId="0" borderId="26" xfId="0" applyFont="1" applyBorder="1"/>
    <xf numFmtId="0" fontId="1" fillId="3" borderId="26" xfId="0" applyFont="1" applyFill="1" applyBorder="1" applyProtection="1">
      <protection locked="0"/>
    </xf>
    <xf numFmtId="0" fontId="1" fillId="0" borderId="22" xfId="0" applyFont="1" applyBorder="1"/>
    <xf numFmtId="0" fontId="1" fillId="0" borderId="25" xfId="0" applyFont="1" applyBorder="1"/>
    <xf numFmtId="0" fontId="1" fillId="3" borderId="22" xfId="0" applyFont="1" applyFill="1" applyBorder="1"/>
    <xf numFmtId="0" fontId="1" fillId="3" borderId="25" xfId="0" applyFont="1" applyFill="1" applyBorder="1"/>
    <xf numFmtId="0" fontId="55" fillId="0" borderId="0" xfId="0" applyFont="1"/>
    <xf numFmtId="0" fontId="0" fillId="0" borderId="50" xfId="0" applyBorder="1"/>
    <xf numFmtId="1" fontId="30" fillId="2" borderId="33" xfId="0" applyNumberFormat="1" applyFont="1" applyFill="1" applyBorder="1" applyAlignment="1">
      <alignment shrinkToFit="1"/>
    </xf>
    <xf numFmtId="0" fontId="29" fillId="2" borderId="33" xfId="0" applyFont="1" applyFill="1" applyBorder="1" applyAlignment="1">
      <alignment shrinkToFit="1"/>
    </xf>
    <xf numFmtId="1" fontId="1" fillId="2" borderId="33" xfId="0" applyNumberFormat="1" applyFont="1" applyFill="1" applyBorder="1" applyAlignment="1">
      <alignment shrinkToFit="1"/>
    </xf>
    <xf numFmtId="0" fontId="0" fillId="2" borderId="33" xfId="0" applyFill="1" applyBorder="1"/>
    <xf numFmtId="0" fontId="28" fillId="0" borderId="42" xfId="0" applyFont="1" applyFill="1" applyBorder="1" applyProtection="1">
      <protection locked="0"/>
    </xf>
    <xf numFmtId="0" fontId="3" fillId="0" borderId="42" xfId="0" applyFont="1" applyFill="1" applyBorder="1" applyAlignment="1" applyProtection="1">
      <alignment shrinkToFit="1"/>
      <protection locked="0"/>
    </xf>
    <xf numFmtId="0" fontId="3" fillId="0" borderId="48" xfId="0" applyFont="1" applyFill="1" applyBorder="1" applyAlignment="1">
      <alignment vertical="top" wrapText="1"/>
    </xf>
    <xf numFmtId="0" fontId="4" fillId="0" borderId="41" xfId="0" applyFont="1" applyFill="1" applyBorder="1" applyAlignment="1" applyProtection="1">
      <alignment shrinkToFit="1"/>
      <protection locked="0"/>
    </xf>
    <xf numFmtId="0" fontId="38" fillId="0" borderId="32" xfId="0" applyFont="1" applyBorder="1" applyAlignment="1">
      <alignment vertical="center" wrapText="1"/>
    </xf>
    <xf numFmtId="0" fontId="38" fillId="0" borderId="33" xfId="0" applyFont="1" applyBorder="1" applyAlignment="1">
      <alignment vertical="center" wrapText="1"/>
    </xf>
    <xf numFmtId="0" fontId="49" fillId="0" borderId="33" xfId="0" applyFont="1" applyBorder="1" applyAlignment="1">
      <alignment vertical="center" wrapText="1"/>
    </xf>
    <xf numFmtId="0" fontId="45" fillId="0" borderId="33" xfId="0" applyFont="1" applyBorder="1"/>
    <xf numFmtId="0" fontId="34" fillId="0" borderId="33" xfId="0" applyFont="1" applyBorder="1" applyAlignment="1" applyProtection="1">
      <alignment shrinkToFit="1"/>
      <protection locked="0"/>
    </xf>
    <xf numFmtId="0" fontId="25" fillId="0" borderId="35" xfId="0" applyFont="1" applyBorder="1" applyAlignment="1" applyProtection="1">
      <alignment shrinkToFit="1"/>
      <protection locked="0"/>
    </xf>
    <xf numFmtId="0" fontId="45" fillId="0" borderId="36" xfId="0" applyFont="1" applyBorder="1" applyAlignment="1" applyProtection="1">
      <alignment shrinkToFit="1"/>
      <protection locked="0"/>
    </xf>
    <xf numFmtId="0" fontId="38" fillId="0" borderId="33" xfId="0" applyFont="1" applyFill="1" applyBorder="1" applyAlignment="1">
      <alignment vertical="center" wrapText="1"/>
    </xf>
    <xf numFmtId="0" fontId="0" fillId="0" borderId="33" xfId="0" applyFill="1" applyBorder="1"/>
    <xf numFmtId="0" fontId="1" fillId="0" borderId="34" xfId="0" applyFont="1" applyBorder="1"/>
    <xf numFmtId="0" fontId="0" fillId="0" borderId="35" xfId="0" applyFill="1" applyBorder="1"/>
    <xf numFmtId="1" fontId="64" fillId="0" borderId="36" xfId="0" applyNumberFormat="1" applyFont="1" applyBorder="1"/>
    <xf numFmtId="1" fontId="64" fillId="0" borderId="33" xfId="0" applyNumberFormat="1" applyFont="1" applyBorder="1"/>
    <xf numFmtId="0" fontId="64" fillId="0" borderId="50" xfId="0" applyFont="1" applyBorder="1"/>
    <xf numFmtId="0" fontId="64" fillId="0" borderId="47" xfId="0" applyFont="1" applyBorder="1"/>
    <xf numFmtId="0" fontId="64" fillId="0" borderId="36" xfId="0" applyFont="1" applyBorder="1"/>
    <xf numFmtId="0" fontId="64" fillId="0" borderId="41" xfId="0" applyFont="1" applyBorder="1"/>
    <xf numFmtId="0" fontId="54" fillId="0" borderId="33" xfId="0" applyFont="1" applyBorder="1"/>
    <xf numFmtId="0" fontId="54" fillId="0" borderId="42" xfId="0" applyFont="1" applyBorder="1"/>
    <xf numFmtId="0" fontId="65" fillId="0" borderId="14" xfId="0" applyFont="1" applyBorder="1" applyAlignment="1" applyProtection="1">
      <alignment shrinkToFit="1"/>
      <protection locked="0"/>
    </xf>
    <xf numFmtId="0" fontId="0" fillId="0" borderId="52" xfId="0" applyFill="1" applyBorder="1"/>
    <xf numFmtId="0" fontId="5" fillId="0" borderId="6" xfId="0" applyFont="1" applyBorder="1" applyAlignment="1" applyProtection="1">
      <alignment horizontal="center" textRotation="90" shrinkToFit="1"/>
      <protection locked="0"/>
    </xf>
    <xf numFmtId="0" fontId="5" fillId="0" borderId="18" xfId="0" applyFont="1" applyBorder="1" applyAlignment="1" applyProtection="1">
      <alignment horizontal="center" textRotation="90" shrinkToFit="1"/>
      <protection locked="0"/>
    </xf>
    <xf numFmtId="0" fontId="5" fillId="0" borderId="5" xfId="0" applyFont="1" applyBorder="1" applyAlignment="1" applyProtection="1">
      <alignment horizontal="center" textRotation="90"/>
      <protection locked="0"/>
    </xf>
    <xf numFmtId="0" fontId="5" fillId="0" borderId="15" xfId="0" applyFont="1" applyBorder="1" applyAlignment="1" applyProtection="1">
      <alignment horizontal="center" textRotation="90"/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26" fillId="0" borderId="25" xfId="0" applyFont="1" applyBorder="1" applyAlignment="1" applyProtection="1">
      <alignment horizontal="center"/>
      <protection locked="0"/>
    </xf>
    <xf numFmtId="0" fontId="5" fillId="0" borderId="35" xfId="0" applyFont="1" applyBorder="1" applyAlignment="1" applyProtection="1">
      <alignment horizontal="center" textRotation="90"/>
      <protection locked="0"/>
    </xf>
    <xf numFmtId="0" fontId="26" fillId="0" borderId="39" xfId="0" applyFont="1" applyBorder="1" applyAlignment="1" applyProtection="1">
      <alignment horizontal="center"/>
      <protection locked="0"/>
    </xf>
    <xf numFmtId="0" fontId="26" fillId="0" borderId="38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19" xfId="0" applyFont="1" applyBorder="1" applyAlignment="1" applyProtection="1">
      <alignment horizontal="center" textRotation="90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85CB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1" TargetMode="External"/><Relationship Id="rId13" Type="http://schemas.openxmlformats.org/officeDocument/2006/relationships/hyperlink" Target="http://dispace.edu.nstu.ru/personal/index/38835" TargetMode="External"/><Relationship Id="rId18" Type="http://schemas.openxmlformats.org/officeDocument/2006/relationships/hyperlink" Target="http://dispace.edu.nstu.ru/personal/index/38825" TargetMode="External"/><Relationship Id="rId3" Type="http://schemas.openxmlformats.org/officeDocument/2006/relationships/hyperlink" Target="http://dispace.edu.nstu.ru/personal/index/38815" TargetMode="External"/><Relationship Id="rId21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38826" TargetMode="External"/><Relationship Id="rId12" Type="http://schemas.openxmlformats.org/officeDocument/2006/relationships/hyperlink" Target="http://dispace.edu.nstu.ru/personal/index/38884" TargetMode="External"/><Relationship Id="rId17" Type="http://schemas.openxmlformats.org/officeDocument/2006/relationships/hyperlink" Target="http://dispace.edu.nstu.ru/personal/index/38881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dispace.edu.nstu.ru/personal/index/38817" TargetMode="External"/><Relationship Id="rId16" Type="http://schemas.openxmlformats.org/officeDocument/2006/relationships/hyperlink" Target="http://dispace.edu.nstu.ru/personal/index/38834" TargetMode="External"/><Relationship Id="rId20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dispace.edu.nstu.ru/personal/index/38819" TargetMode="External"/><Relationship Id="rId6" Type="http://schemas.openxmlformats.org/officeDocument/2006/relationships/hyperlink" Target="http://dispace.edu.nstu.ru/personal/index/38829" TargetMode="External"/><Relationship Id="rId11" Type="http://schemas.openxmlformats.org/officeDocument/2006/relationships/hyperlink" Target="http://dispace.edu.nstu.ru/personal/index/38833" TargetMode="External"/><Relationship Id="rId24" Type="http://schemas.openxmlformats.org/officeDocument/2006/relationships/hyperlink" Target="http://dispace.edu.nstu.ru/ditest/test/index/6249" TargetMode="External"/><Relationship Id="rId5" Type="http://schemas.openxmlformats.org/officeDocument/2006/relationships/hyperlink" Target="http://dispace.edu.nstu.ru/personal/index/38889" TargetMode="External"/><Relationship Id="rId15" Type="http://schemas.openxmlformats.org/officeDocument/2006/relationships/hyperlink" Target="http://dispace.edu.nstu.ru/personal/index/38837" TargetMode="External"/><Relationship Id="rId23" Type="http://schemas.openxmlformats.org/officeDocument/2006/relationships/hyperlink" Target="http://dispace.edu.nstu.ru/ditest/test/index/5558" TargetMode="External"/><Relationship Id="rId10" Type="http://schemas.openxmlformats.org/officeDocument/2006/relationships/hyperlink" Target="http://dispace.edu.nstu.ru/personal/index/38852" TargetMode="External"/><Relationship Id="rId19" Type="http://schemas.openxmlformats.org/officeDocument/2006/relationships/hyperlink" Target="http://criminallaw.uf.nstu.ru/" TargetMode="External"/><Relationship Id="rId4" Type="http://schemas.openxmlformats.org/officeDocument/2006/relationships/hyperlink" Target="http://dispace.edu.nstu.ru/personal/index/38887" TargetMode="External"/><Relationship Id="rId9" Type="http://schemas.openxmlformats.org/officeDocument/2006/relationships/hyperlink" Target="http://dispace.edu.nstu.ru/personal/index/38848" TargetMode="External"/><Relationship Id="rId14" Type="http://schemas.openxmlformats.org/officeDocument/2006/relationships/hyperlink" Target="http://dispace.edu.nstu.ru/personal/index/38836" TargetMode="External"/><Relationship Id="rId22" Type="http://schemas.openxmlformats.org/officeDocument/2006/relationships/hyperlink" Target="http://dispace.edu.nstu.ru/didesk/course/show/1033/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3" TargetMode="External"/><Relationship Id="rId13" Type="http://schemas.openxmlformats.org/officeDocument/2006/relationships/hyperlink" Target="http://dispace.edu.nstu.ru/personal/index/38879" TargetMode="External"/><Relationship Id="rId18" Type="http://schemas.openxmlformats.org/officeDocument/2006/relationships/hyperlink" Target="http://dispace.edu.nstu.ru/didesk/course/show/1033" TargetMode="External"/><Relationship Id="rId26" Type="http://schemas.openxmlformats.org/officeDocument/2006/relationships/hyperlink" Target="http://dispace.edu.nstu.ru/ditest/test/index/5558" TargetMode="External"/><Relationship Id="rId3" Type="http://schemas.openxmlformats.org/officeDocument/2006/relationships/hyperlink" Target="http://dispace.edu.nstu.ru/personal/index/38820" TargetMode="External"/><Relationship Id="rId21" Type="http://schemas.openxmlformats.org/officeDocument/2006/relationships/hyperlink" Target="http://dispace.edu.nstu.ru/personal/index/38897" TargetMode="External"/><Relationship Id="rId7" Type="http://schemas.openxmlformats.org/officeDocument/2006/relationships/hyperlink" Target="http://dispace.edu.nstu.ru/personal/index/38824" TargetMode="External"/><Relationship Id="rId12" Type="http://schemas.openxmlformats.org/officeDocument/2006/relationships/hyperlink" Target="http://dispace.edu.nstu.ru/personal/index/38906" TargetMode="External"/><Relationship Id="rId17" Type="http://schemas.openxmlformats.org/officeDocument/2006/relationships/hyperlink" Target="http://criminallaw.uf.nstu.ru/" TargetMode="External"/><Relationship Id="rId25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personal/index/38888" TargetMode="External"/><Relationship Id="rId16" Type="http://schemas.openxmlformats.org/officeDocument/2006/relationships/hyperlink" Target="http://dispace.edu.nstu.ru/personal/index/38831" TargetMode="External"/><Relationship Id="rId20" Type="http://schemas.openxmlformats.org/officeDocument/2006/relationships/hyperlink" Target="http://dispace.edu.nstu.ru/personal/index/38823" TargetMode="External"/><Relationship Id="rId1" Type="http://schemas.openxmlformats.org/officeDocument/2006/relationships/hyperlink" Target="http://dispace.edu.nstu.ru/personal/index/38866" TargetMode="External"/><Relationship Id="rId6" Type="http://schemas.openxmlformats.org/officeDocument/2006/relationships/hyperlink" Target="http://dispace.edu.nstu.ru/personal/index/38827" TargetMode="External"/><Relationship Id="rId11" Type="http://schemas.openxmlformats.org/officeDocument/2006/relationships/hyperlink" Target="http://dispace.edu.nstu.ru/personal/index/38832" TargetMode="External"/><Relationship Id="rId24" Type="http://schemas.openxmlformats.org/officeDocument/2006/relationships/hyperlink" Target="http://dispace.edu.nstu.ru/personal/index/38861" TargetMode="External"/><Relationship Id="rId5" Type="http://schemas.openxmlformats.org/officeDocument/2006/relationships/hyperlink" Target="http://dispace.edu.nstu.ru/personal/index/38813" TargetMode="External"/><Relationship Id="rId15" Type="http://schemas.openxmlformats.org/officeDocument/2006/relationships/hyperlink" Target="http://dispace.edu.nstu.ru/personal/index/38878" TargetMode="External"/><Relationship Id="rId23" Type="http://schemas.openxmlformats.org/officeDocument/2006/relationships/hyperlink" Target="http://dispace.edu.nstu.ru/personal/index/38858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://dispace.edu.nstu.ru/personal/index/38855" TargetMode="External"/><Relationship Id="rId19" Type="http://schemas.openxmlformats.org/officeDocument/2006/relationships/hyperlink" Target="mailto:knk3746@mail.ru" TargetMode="External"/><Relationship Id="rId4" Type="http://schemas.openxmlformats.org/officeDocument/2006/relationships/hyperlink" Target="http://dispace.edu.nstu.ru/personal/index/38814" TargetMode="External"/><Relationship Id="rId9" Type="http://schemas.openxmlformats.org/officeDocument/2006/relationships/hyperlink" Target="http://dispace.edu.nstu.ru/personal/index/38850" TargetMode="External"/><Relationship Id="rId14" Type="http://schemas.openxmlformats.org/officeDocument/2006/relationships/hyperlink" Target="http://dispace.edu.nstu.ru/personal/index/38904" TargetMode="External"/><Relationship Id="rId22" Type="http://schemas.openxmlformats.org/officeDocument/2006/relationships/hyperlink" Target="http://dispace.edu.nstu.ru/personal/index/38882" TargetMode="External"/><Relationship Id="rId27" Type="http://schemas.openxmlformats.org/officeDocument/2006/relationships/hyperlink" Target="http://dispace.edu.nstu.ru/ditest/test/index/624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15" TargetMode="External"/><Relationship Id="rId13" Type="http://schemas.openxmlformats.org/officeDocument/2006/relationships/hyperlink" Target="http://dispace.edu.nstu.ru/personal/index/38898" TargetMode="External"/><Relationship Id="rId18" Type="http://schemas.openxmlformats.org/officeDocument/2006/relationships/hyperlink" Target="http://dispace.edu.nstu.ru/personal/index/38907" TargetMode="External"/><Relationship Id="rId3" Type="http://schemas.openxmlformats.org/officeDocument/2006/relationships/hyperlink" Target="http://dispace.edu.nstu.ru/personal/index/38937" TargetMode="External"/><Relationship Id="rId21" Type="http://schemas.openxmlformats.org/officeDocument/2006/relationships/hyperlink" Target="http://dispace.edu.nstu.ru/didesk/course/show/1033" TargetMode="External"/><Relationship Id="rId7" Type="http://schemas.openxmlformats.org/officeDocument/2006/relationships/hyperlink" Target="http://dispace.edu.nstu.ru/personal/index/38941" TargetMode="External"/><Relationship Id="rId12" Type="http://schemas.openxmlformats.org/officeDocument/2006/relationships/hyperlink" Target="http://dispace.edu.nstu.ru/personal/index/38901" TargetMode="External"/><Relationship Id="rId17" Type="http://schemas.openxmlformats.org/officeDocument/2006/relationships/hyperlink" Target="http://dispace.edu.nstu.ru/personal/index/38930" TargetMode="External"/><Relationship Id="rId25" Type="http://schemas.openxmlformats.org/officeDocument/2006/relationships/hyperlink" Target="http://dispace.edu.nstu.ru/ditest/test/index/6249" TargetMode="External"/><Relationship Id="rId2" Type="http://schemas.openxmlformats.org/officeDocument/2006/relationships/hyperlink" Target="http://dispace.edu.nstu.ru/personal/index/38885" TargetMode="External"/><Relationship Id="rId16" Type="http://schemas.openxmlformats.org/officeDocument/2006/relationships/hyperlink" Target="http://dispace.edu.nstu.ru/personal/index/38958" TargetMode="External"/><Relationship Id="rId20" Type="http://schemas.openxmlformats.org/officeDocument/2006/relationships/hyperlink" Target="http://criminallaw.uf.nstu.ru/" TargetMode="External"/><Relationship Id="rId1" Type="http://schemas.openxmlformats.org/officeDocument/2006/relationships/hyperlink" Target="http://dispace.edu.nstu.ru/personal/index/38862" TargetMode="External"/><Relationship Id="rId6" Type="http://schemas.openxmlformats.org/officeDocument/2006/relationships/hyperlink" Target="http://dispace.edu.nstu.ru/personal/index/38917" TargetMode="External"/><Relationship Id="rId11" Type="http://schemas.openxmlformats.org/officeDocument/2006/relationships/hyperlink" Target="http://dispace.edu.nstu.ru/personal/index/38948" TargetMode="External"/><Relationship Id="rId24" Type="http://schemas.openxmlformats.org/officeDocument/2006/relationships/hyperlink" Target="http://dispace.edu.nstu.ru/ditest/test/index/5558" TargetMode="External"/><Relationship Id="rId5" Type="http://schemas.openxmlformats.org/officeDocument/2006/relationships/hyperlink" Target="http://dispace.edu.nstu.ru/personal/index/38894" TargetMode="External"/><Relationship Id="rId15" Type="http://schemas.openxmlformats.org/officeDocument/2006/relationships/hyperlink" Target="http://dispace.edu.nstu.ru/personal/index/38908" TargetMode="External"/><Relationship Id="rId23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38919" TargetMode="External"/><Relationship Id="rId19" Type="http://schemas.openxmlformats.org/officeDocument/2006/relationships/hyperlink" Target="http://dispace.edu.nstu.ru/personal/index/38933" TargetMode="External"/><Relationship Id="rId4" Type="http://schemas.openxmlformats.org/officeDocument/2006/relationships/hyperlink" Target="http://dispace.edu.nstu.ru/personal/index/38934" TargetMode="External"/><Relationship Id="rId9" Type="http://schemas.openxmlformats.org/officeDocument/2006/relationships/hyperlink" Target="http://dispace.edu.nstu.ru/personal/index/38916" TargetMode="External"/><Relationship Id="rId14" Type="http://schemas.openxmlformats.org/officeDocument/2006/relationships/hyperlink" Target="http://dispace.edu.nstu.ru/personal/index/38896" TargetMode="External"/><Relationship Id="rId22" Type="http://schemas.openxmlformats.org/officeDocument/2006/relationships/hyperlink" Target="mailto:knk3746@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6" TargetMode="External"/><Relationship Id="rId13" Type="http://schemas.openxmlformats.org/officeDocument/2006/relationships/hyperlink" Target="http://dispace.edu.nstu.ru/personal/index/38883" TargetMode="External"/><Relationship Id="rId18" Type="http://schemas.openxmlformats.org/officeDocument/2006/relationships/hyperlink" Target="http://dispace.edu.nstu.ru/ditest/test/index/5558" TargetMode="External"/><Relationship Id="rId3" Type="http://schemas.openxmlformats.org/officeDocument/2006/relationships/hyperlink" Target="http://dispace.edu.nstu.ru/personal/index/38912" TargetMode="External"/><Relationship Id="rId7" Type="http://schemas.openxmlformats.org/officeDocument/2006/relationships/hyperlink" Target="http://dispace.edu.nstu.ru/personal/index/38892" TargetMode="External"/><Relationship Id="rId12" Type="http://schemas.openxmlformats.org/officeDocument/2006/relationships/hyperlink" Target="http://dispace.edu.nstu.ru/personal/index/38922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personal/index/38864" TargetMode="External"/><Relationship Id="rId16" Type="http://schemas.openxmlformats.org/officeDocument/2006/relationships/hyperlink" Target="mailto:knk3746@mail.ru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http://dispace.edu.nstu.ru/personal/index/38935" TargetMode="External"/><Relationship Id="rId6" Type="http://schemas.openxmlformats.org/officeDocument/2006/relationships/hyperlink" Target="http://dispace.edu.nstu.ru/personal/index/38840" TargetMode="External"/><Relationship Id="rId11" Type="http://schemas.openxmlformats.org/officeDocument/2006/relationships/hyperlink" Target="http://dispace.edu.nstu.ru/personal/index/38954" TargetMode="External"/><Relationship Id="rId5" Type="http://schemas.openxmlformats.org/officeDocument/2006/relationships/hyperlink" Target="http://dispace.edu.nstu.ru/personal/index/38863" TargetMode="External"/><Relationship Id="rId15" Type="http://schemas.openxmlformats.org/officeDocument/2006/relationships/hyperlink" Target="http://dispace.edu.nstu.ru/didesk/course/show/1033" TargetMode="External"/><Relationship Id="rId10" Type="http://schemas.openxmlformats.org/officeDocument/2006/relationships/hyperlink" Target="http://dispace.edu.nstu.ru/personal/index/38842" TargetMode="External"/><Relationship Id="rId19" Type="http://schemas.openxmlformats.org/officeDocument/2006/relationships/hyperlink" Target="http://dispace.edu.nstu.ru/ditest/test/index/6249" TargetMode="External"/><Relationship Id="rId4" Type="http://schemas.openxmlformats.org/officeDocument/2006/relationships/hyperlink" Target="http://dispace.edu.nstu.ru/personal/index/38914" TargetMode="External"/><Relationship Id="rId9" Type="http://schemas.openxmlformats.org/officeDocument/2006/relationships/hyperlink" Target="http://dispace.edu.nstu.ru/personal/index/38845" TargetMode="External"/><Relationship Id="rId14" Type="http://schemas.openxmlformats.org/officeDocument/2006/relationships/hyperlink" Target="http://criminallaw.uf.nstu.ru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20" TargetMode="External"/><Relationship Id="rId13" Type="http://schemas.openxmlformats.org/officeDocument/2006/relationships/hyperlink" Target="http://dispace.edu.nstu.ru/personal/index/38931" TargetMode="External"/><Relationship Id="rId18" Type="http://schemas.openxmlformats.org/officeDocument/2006/relationships/hyperlink" Target="mailto:knk3746@mail.ru" TargetMode="External"/><Relationship Id="rId3" Type="http://schemas.openxmlformats.org/officeDocument/2006/relationships/hyperlink" Target="http://dispace.edu.nstu.ru/personal/index/38910" TargetMode="External"/><Relationship Id="rId21" Type="http://schemas.openxmlformats.org/officeDocument/2006/relationships/hyperlink" Target="http://dispace.edu.nstu.ru/ditest/test/index/6249" TargetMode="External"/><Relationship Id="rId7" Type="http://schemas.openxmlformats.org/officeDocument/2006/relationships/hyperlink" Target="http://dispace.edu.nstu.ru/personal/index/38946" TargetMode="External"/><Relationship Id="rId12" Type="http://schemas.openxmlformats.org/officeDocument/2006/relationships/hyperlink" Target="http://dispace.edu.nstu.ru/personal/index/38957" TargetMode="External"/><Relationship Id="rId17" Type="http://schemas.openxmlformats.org/officeDocument/2006/relationships/hyperlink" Target="http://dispace.edu.nstu.ru/didesk/course/show/1033" TargetMode="External"/><Relationship Id="rId2" Type="http://schemas.openxmlformats.org/officeDocument/2006/relationships/hyperlink" Target="http://dispace.edu.nstu.ru/personal/index/38936" TargetMode="External"/><Relationship Id="rId16" Type="http://schemas.openxmlformats.org/officeDocument/2006/relationships/hyperlink" Target="http://criminallaw.uf.nstu.ru/" TargetMode="External"/><Relationship Id="rId20" Type="http://schemas.openxmlformats.org/officeDocument/2006/relationships/hyperlink" Target="http://dispace.edu.nstu.ru/ditest/test/index/5558" TargetMode="External"/><Relationship Id="rId1" Type="http://schemas.openxmlformats.org/officeDocument/2006/relationships/hyperlink" Target="http://dispace.edu.nstu.ru/personal/index/38938" TargetMode="External"/><Relationship Id="rId6" Type="http://schemas.openxmlformats.org/officeDocument/2006/relationships/hyperlink" Target="http://dispace.edu.nstu.ru/personal/index/38953" TargetMode="External"/><Relationship Id="rId11" Type="http://schemas.openxmlformats.org/officeDocument/2006/relationships/hyperlink" Target="http://dispace.edu.nstu.ru/personal/index/38905" TargetMode="External"/><Relationship Id="rId5" Type="http://schemas.openxmlformats.org/officeDocument/2006/relationships/hyperlink" Target="http://dispace.edu.nstu.ru/personal/index/38947" TargetMode="External"/><Relationship Id="rId15" Type="http://schemas.openxmlformats.org/officeDocument/2006/relationships/hyperlink" Target="http://dispace.edu.nstu.ru/personal/index/38959" TargetMode="External"/><Relationship Id="rId10" Type="http://schemas.openxmlformats.org/officeDocument/2006/relationships/hyperlink" Target="http://dispace.edu.nstu.ru/personal/index/38924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38895" TargetMode="External"/><Relationship Id="rId9" Type="http://schemas.openxmlformats.org/officeDocument/2006/relationships/hyperlink" Target="http://dispace.edu.nstu.ru/personal/index/38923" TargetMode="External"/><Relationship Id="rId14" Type="http://schemas.openxmlformats.org/officeDocument/2006/relationships/hyperlink" Target="http://dispace.edu.nstu.ru/personal/index/38909" TargetMode="External"/><Relationship Id="rId22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033/22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033/22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033/20" TargetMode="External"/><Relationship Id="rId11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didesk/course/show/1033/15" TargetMode="External"/><Relationship Id="rId10" Type="http://schemas.openxmlformats.org/officeDocument/2006/relationships/hyperlink" Target="https://cloud.mail.ru/home/Faces1.rar" TargetMode="External"/><Relationship Id="rId4" Type="http://schemas.openxmlformats.org/officeDocument/2006/relationships/hyperlink" Target="http://dispace.edu.nstu.ru/didesk/course/show/1302" TargetMode="External"/><Relationship Id="rId9" Type="http://schemas.openxmlformats.org/officeDocument/2006/relationships/hyperlink" Target="http://dispace.edu.nstu.ru/didesk/course/show/1033/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033/22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033/22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033/20" TargetMode="External"/><Relationship Id="rId11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didesk/course/show/1033/15" TargetMode="External"/><Relationship Id="rId10" Type="http://schemas.openxmlformats.org/officeDocument/2006/relationships/hyperlink" Target="https://cloud.mail.ru/home/Faces1.rar" TargetMode="External"/><Relationship Id="rId4" Type="http://schemas.openxmlformats.org/officeDocument/2006/relationships/hyperlink" Target="http://dispace.edu.nstu.ru/didesk/course/show/1302" TargetMode="External"/><Relationship Id="rId9" Type="http://schemas.openxmlformats.org/officeDocument/2006/relationships/hyperlink" Target="http://dispace.edu.nstu.ru/didesk/course/show/1033/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033/22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033/22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033/20" TargetMode="External"/><Relationship Id="rId11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didesk/course/show/1033/15" TargetMode="External"/><Relationship Id="rId10" Type="http://schemas.openxmlformats.org/officeDocument/2006/relationships/hyperlink" Target="https://cloud.mail.ru/home/Faces1.rar" TargetMode="External"/><Relationship Id="rId4" Type="http://schemas.openxmlformats.org/officeDocument/2006/relationships/hyperlink" Target="http://dispace.edu.nstu.ru/didesk/course/show/1302" TargetMode="External"/><Relationship Id="rId9" Type="http://schemas.openxmlformats.org/officeDocument/2006/relationships/hyperlink" Target="http://dispace.edu.nstu.ru/didesk/course/show/1033/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033/22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033/22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033/20" TargetMode="External"/><Relationship Id="rId11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didesk/course/show/1033/15" TargetMode="External"/><Relationship Id="rId10" Type="http://schemas.openxmlformats.org/officeDocument/2006/relationships/hyperlink" Target="https://cloud.mail.ru/home/Faces1.rar" TargetMode="External"/><Relationship Id="rId4" Type="http://schemas.openxmlformats.org/officeDocument/2006/relationships/hyperlink" Target="http://dispace.edu.nstu.ru/didesk/course/show/1302" TargetMode="External"/><Relationship Id="rId9" Type="http://schemas.openxmlformats.org/officeDocument/2006/relationships/hyperlink" Target="http://dispace.edu.nstu.ru/didesk/course/show/1033/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303/4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303/5" TargetMode="External"/><Relationship Id="rId5" Type="http://schemas.openxmlformats.org/officeDocument/2006/relationships/hyperlink" Target="http://dispace.edu.nstu.ru/didesk/course/show/1303/5" TargetMode="External"/><Relationship Id="rId4" Type="http://schemas.openxmlformats.org/officeDocument/2006/relationships/hyperlink" Target="http://dispace.edu.nstu.ru/didesk/course/show/1303/2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303/4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303/5" TargetMode="External"/><Relationship Id="rId5" Type="http://schemas.openxmlformats.org/officeDocument/2006/relationships/hyperlink" Target="http://dispace.edu.nstu.ru/didesk/course/show/1303/5" TargetMode="External"/><Relationship Id="rId4" Type="http://schemas.openxmlformats.org/officeDocument/2006/relationships/hyperlink" Target="http://dispace.edu.nstu.ru/didesk/course/show/1303/2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033/22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033/22" TargetMode="External"/><Relationship Id="rId12" Type="http://schemas.openxmlformats.org/officeDocument/2006/relationships/printerSettings" Target="../printerSettings/printerSettings7.bin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033/20" TargetMode="External"/><Relationship Id="rId11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didesk/course/show/1033/15" TargetMode="External"/><Relationship Id="rId10" Type="http://schemas.openxmlformats.org/officeDocument/2006/relationships/hyperlink" Target="https://cloud.mail.ru/home/Faces1.rar" TargetMode="External"/><Relationship Id="rId4" Type="http://schemas.openxmlformats.org/officeDocument/2006/relationships/hyperlink" Target="http://dispace.edu.nstu.ru/didesk/course/show/1302" TargetMode="External"/><Relationship Id="rId9" Type="http://schemas.openxmlformats.org/officeDocument/2006/relationships/hyperlink" Target="http://dispace.edu.nstu.ru/didesk/course/show/1033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8"/>
  <sheetViews>
    <sheetView tabSelected="1" topLeftCell="A4" zoomScale="80" zoomScaleNormal="80" workbookViewId="0">
      <selection activeCell="AI11" sqref="AI11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176</v>
      </c>
      <c r="O1" s="268"/>
      <c r="P1" s="268"/>
      <c r="Q1" s="268"/>
      <c r="R1" s="268"/>
      <c r="S1" s="268"/>
      <c r="T1" s="266"/>
      <c r="U1" s="268" t="s">
        <v>177</v>
      </c>
      <c r="V1" s="268"/>
      <c r="W1" s="268"/>
      <c r="X1" s="268"/>
      <c r="Y1" s="268"/>
      <c r="Z1" s="269"/>
      <c r="AA1" s="266"/>
      <c r="AB1" s="266"/>
      <c r="AC1" s="266"/>
      <c r="AD1" s="277" t="s">
        <v>250</v>
      </c>
      <c r="AE1" s="277"/>
      <c r="AF1" s="277"/>
      <c r="AG1" s="277"/>
      <c r="AH1" s="277"/>
      <c r="AI1" s="277"/>
      <c r="AJ1" s="348"/>
      <c r="AK1" s="268"/>
      <c r="AL1" s="271"/>
      <c r="AM1" s="268" t="s">
        <v>179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191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347" t="s">
        <v>248</v>
      </c>
      <c r="O2" s="347"/>
      <c r="P2" s="347"/>
      <c r="Q2" s="347"/>
      <c r="R2" s="347"/>
      <c r="S2" s="347"/>
      <c r="T2" s="347"/>
      <c r="U2" s="347"/>
      <c r="AC2" s="268"/>
      <c r="AD2" s="266" t="s">
        <v>184</v>
      </c>
      <c r="AE2" s="266"/>
      <c r="AF2" s="266"/>
      <c r="AG2" s="266"/>
      <c r="AH2" s="266"/>
      <c r="AJ2" s="273"/>
      <c r="AK2" s="266"/>
      <c r="AL2" s="266"/>
      <c r="AM2" s="266" t="s">
        <v>185</v>
      </c>
      <c r="AN2" s="266"/>
      <c r="AO2" s="266"/>
      <c r="AP2" s="266"/>
      <c r="AQ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77" t="s">
        <v>249</v>
      </c>
      <c r="O3" s="277"/>
      <c r="P3" s="277"/>
      <c r="Q3" s="277"/>
      <c r="V3" s="268"/>
      <c r="W3" s="268"/>
      <c r="X3" s="276" t="s">
        <v>320</v>
      </c>
      <c r="Y3" s="276"/>
      <c r="Z3" s="276"/>
      <c r="AA3" s="276"/>
      <c r="AB3" s="276"/>
      <c r="AC3" s="276"/>
      <c r="AD3" s="276"/>
      <c r="AE3" s="276"/>
      <c r="AF3" s="276"/>
      <c r="AG3" s="27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K3" s="273"/>
    </row>
    <row r="4" spans="1:67" s="31" customFormat="1" ht="93">
      <c r="A4" s="1"/>
      <c r="B4" s="2"/>
      <c r="C4" s="3" t="s">
        <v>285</v>
      </c>
      <c r="D4" s="4" t="s">
        <v>274</v>
      </c>
      <c r="E4" s="349" t="s">
        <v>275</v>
      </c>
      <c r="F4" s="5" t="s">
        <v>276</v>
      </c>
      <c r="G4" s="350" t="s">
        <v>1</v>
      </c>
      <c r="H4" s="3" t="s">
        <v>281</v>
      </c>
      <c r="I4" s="4" t="s">
        <v>273</v>
      </c>
      <c r="J4" s="349" t="s">
        <v>481</v>
      </c>
      <c r="K4" s="7" t="s">
        <v>302</v>
      </c>
      <c r="L4" s="15" t="s">
        <v>25</v>
      </c>
      <c r="M4" s="3" t="s">
        <v>282</v>
      </c>
      <c r="N4" s="4" t="s">
        <v>280</v>
      </c>
      <c r="O4" s="349" t="s">
        <v>279</v>
      </c>
      <c r="P4" s="349" t="s">
        <v>300</v>
      </c>
      <c r="Q4" s="9" t="s">
        <v>301</v>
      </c>
      <c r="R4" s="10" t="s">
        <v>439</v>
      </c>
      <c r="S4" s="11" t="s">
        <v>13</v>
      </c>
      <c r="T4" s="655" t="s">
        <v>14</v>
      </c>
      <c r="U4" s="3" t="s">
        <v>283</v>
      </c>
      <c r="V4" s="4" t="s">
        <v>303</v>
      </c>
      <c r="W4" s="349" t="s">
        <v>304</v>
      </c>
      <c r="X4" s="342" t="s">
        <v>305</v>
      </c>
      <c r="Y4" s="3" t="s">
        <v>284</v>
      </c>
      <c r="Z4" s="423" t="s">
        <v>306</v>
      </c>
      <c r="AA4" s="423" t="s">
        <v>308</v>
      </c>
      <c r="AB4" s="384" t="s">
        <v>307</v>
      </c>
      <c r="AC4" s="3" t="s">
        <v>286</v>
      </c>
      <c r="AD4" s="423" t="s">
        <v>291</v>
      </c>
      <c r="AE4" s="8" t="s">
        <v>295</v>
      </c>
      <c r="AF4" s="349" t="s">
        <v>275</v>
      </c>
      <c r="AG4" s="3" t="s">
        <v>287</v>
      </c>
      <c r="AH4" s="423" t="s">
        <v>292</v>
      </c>
      <c r="AI4" s="8" t="s">
        <v>296</v>
      </c>
      <c r="AJ4" s="490" t="s">
        <v>275</v>
      </c>
      <c r="AK4" s="3" t="s">
        <v>288</v>
      </c>
      <c r="AL4" s="423" t="s">
        <v>293</v>
      </c>
      <c r="AM4" s="262" t="s">
        <v>32</v>
      </c>
      <c r="AN4" s="657" t="s">
        <v>14</v>
      </c>
      <c r="AO4" s="8" t="s">
        <v>297</v>
      </c>
      <c r="AP4" s="349" t="s">
        <v>275</v>
      </c>
      <c r="AQ4" s="3" t="s">
        <v>289</v>
      </c>
      <c r="AR4" s="423" t="s">
        <v>294</v>
      </c>
      <c r="AS4" s="8" t="s">
        <v>298</v>
      </c>
      <c r="AT4" s="397" t="s">
        <v>35</v>
      </c>
      <c r="AU4" s="419" t="s">
        <v>507</v>
      </c>
      <c r="AV4" s="19" t="s">
        <v>258</v>
      </c>
      <c r="AW4" s="19" t="s">
        <v>257</v>
      </c>
      <c r="AX4" s="342" t="s">
        <v>259</v>
      </c>
      <c r="AY4" s="342" t="s">
        <v>260</v>
      </c>
      <c r="AZ4" s="13" t="s">
        <v>261</v>
      </c>
      <c r="BA4" s="20" t="s">
        <v>262</v>
      </c>
      <c r="BB4" s="420" t="s">
        <v>263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8.75">
      <c r="A5" s="32"/>
      <c r="B5" s="33" t="s">
        <v>52</v>
      </c>
      <c r="C5" s="34" t="s">
        <v>53</v>
      </c>
      <c r="D5" s="35" t="s">
        <v>55</v>
      </c>
      <c r="E5" s="421" t="s">
        <v>290</v>
      </c>
      <c r="F5" s="36" t="s">
        <v>55</v>
      </c>
      <c r="G5" s="36" t="s">
        <v>57</v>
      </c>
      <c r="H5" s="37" t="s">
        <v>53</v>
      </c>
      <c r="I5" s="38" t="s">
        <v>55</v>
      </c>
      <c r="J5" s="421" t="s">
        <v>290</v>
      </c>
      <c r="K5" s="36" t="s">
        <v>55</v>
      </c>
      <c r="L5" s="39" t="s">
        <v>57</v>
      </c>
      <c r="M5" s="40" t="s">
        <v>53</v>
      </c>
      <c r="N5" s="41" t="s">
        <v>55</v>
      </c>
      <c r="O5" s="422" t="s">
        <v>290</v>
      </c>
      <c r="P5" s="432" t="s">
        <v>290</v>
      </c>
      <c r="Q5" s="42" t="s">
        <v>55</v>
      </c>
      <c r="R5" s="43" t="s">
        <v>55</v>
      </c>
      <c r="S5" s="44"/>
      <c r="T5" s="656"/>
      <c r="U5" s="40" t="s">
        <v>53</v>
      </c>
      <c r="V5" s="45" t="s">
        <v>55</v>
      </c>
      <c r="W5" s="422" t="s">
        <v>290</v>
      </c>
      <c r="X5" s="46" t="s">
        <v>55</v>
      </c>
      <c r="Y5" s="385" t="s">
        <v>53</v>
      </c>
      <c r="Z5" s="137" t="s">
        <v>55</v>
      </c>
      <c r="AA5" s="137" t="s">
        <v>55</v>
      </c>
      <c r="AB5" s="386" t="s">
        <v>55</v>
      </c>
      <c r="AC5" s="40" t="s">
        <v>53</v>
      </c>
      <c r="AD5" s="137" t="s">
        <v>55</v>
      </c>
      <c r="AE5" s="48" t="s">
        <v>55</v>
      </c>
      <c r="AF5" s="435" t="s">
        <v>290</v>
      </c>
      <c r="AG5" s="412" t="s">
        <v>53</v>
      </c>
      <c r="AH5" s="41" t="s">
        <v>55</v>
      </c>
      <c r="AI5" s="41" t="s">
        <v>55</v>
      </c>
      <c r="AJ5" s="433" t="s">
        <v>309</v>
      </c>
      <c r="AK5" s="56"/>
      <c r="AL5" s="58" t="s">
        <v>55</v>
      </c>
      <c r="AM5" s="411"/>
      <c r="AN5" s="658"/>
      <c r="AO5" s="406" t="s">
        <v>55</v>
      </c>
      <c r="AP5" s="434" t="s">
        <v>290</v>
      </c>
      <c r="AQ5" s="59" t="s">
        <v>53</v>
      </c>
      <c r="AR5" s="57" t="s">
        <v>55</v>
      </c>
      <c r="AS5" s="57" t="s">
        <v>55</v>
      </c>
      <c r="AT5" s="425" t="s">
        <v>55</v>
      </c>
      <c r="AU5" s="61" t="s">
        <v>56</v>
      </c>
      <c r="AV5" s="62" t="s">
        <v>251</v>
      </c>
      <c r="AW5" s="63" t="s">
        <v>252</v>
      </c>
      <c r="AX5" s="64" t="s">
        <v>59</v>
      </c>
      <c r="AY5" s="63" t="s">
        <v>253</v>
      </c>
      <c r="AZ5" s="63" t="s">
        <v>254</v>
      </c>
      <c r="BA5" s="63" t="s">
        <v>255</v>
      </c>
      <c r="BB5" s="65" t="s">
        <v>256</v>
      </c>
      <c r="BC5" s="66"/>
      <c r="BD5" s="659"/>
      <c r="BE5" s="660"/>
      <c r="BF5" s="67"/>
      <c r="BG5" s="68"/>
      <c r="BH5" s="69"/>
      <c r="BI5" s="394">
        <v>1</v>
      </c>
      <c r="BJ5" s="395">
        <v>2</v>
      </c>
      <c r="BK5" s="393"/>
      <c r="BL5" s="393"/>
      <c r="BM5" s="393"/>
      <c r="BN5" s="393"/>
      <c r="BO5" s="395"/>
    </row>
    <row r="6" spans="1:67" ht="18.75">
      <c r="A6" s="355">
        <v>1</v>
      </c>
      <c r="B6" s="351" t="s">
        <v>63</v>
      </c>
      <c r="C6" s="356">
        <v>1</v>
      </c>
      <c r="D6" s="357">
        <v>4</v>
      </c>
      <c r="E6" s="358">
        <v>4</v>
      </c>
      <c r="F6" s="359">
        <v>4</v>
      </c>
      <c r="G6" s="360"/>
      <c r="H6" s="356"/>
      <c r="I6" s="358">
        <v>4</v>
      </c>
      <c r="J6" s="367"/>
      <c r="K6" s="359">
        <v>4</v>
      </c>
      <c r="L6" s="361"/>
      <c r="M6" s="356"/>
      <c r="N6" s="362">
        <v>4</v>
      </c>
      <c r="O6" s="358">
        <v>4</v>
      </c>
      <c r="P6" s="363">
        <v>4</v>
      </c>
      <c r="Q6" s="363">
        <v>4</v>
      </c>
      <c r="R6" s="364">
        <v>4</v>
      </c>
      <c r="S6" s="365">
        <f t="shared" ref="S6:S23" si="0">IF(SUM(C6:R6)/2.5&lt;=21,SUM(C6:R6)/2.5,21)</f>
        <v>16.399999999999999</v>
      </c>
      <c r="T6" s="366">
        <f>IF(S6&lt;7,0,IF(S6&lt;14,1,2))</f>
        <v>2</v>
      </c>
      <c r="U6" s="356"/>
      <c r="V6" s="367">
        <v>4</v>
      </c>
      <c r="W6" s="367">
        <v>4</v>
      </c>
      <c r="X6" s="359">
        <v>4</v>
      </c>
      <c r="Y6" s="391"/>
      <c r="Z6" s="358">
        <v>4</v>
      </c>
      <c r="AA6" s="367">
        <v>4</v>
      </c>
      <c r="AB6" s="392">
        <v>4</v>
      </c>
      <c r="AC6" s="398"/>
      <c r="AD6" s="78">
        <v>4</v>
      </c>
      <c r="AE6" s="90">
        <v>4</v>
      </c>
      <c r="AF6" s="399">
        <v>4</v>
      </c>
      <c r="AG6" s="76"/>
      <c r="AH6" s="88"/>
      <c r="AI6" s="88"/>
      <c r="AJ6" s="80">
        <v>4</v>
      </c>
      <c r="AK6" s="407"/>
      <c r="AL6" s="359">
        <v>4</v>
      </c>
      <c r="AM6" s="253">
        <f t="shared" ref="AM6:AM23" si="1">IF(SUM(U6:AL6,S6)/2&lt;=39,SUM(U6:AL6,S6)/2,39)</f>
        <v>30.2</v>
      </c>
      <c r="AN6" s="175">
        <f>IF(AM6&lt;15,0,IF(AM6&lt;30,1,2))</f>
        <v>2</v>
      </c>
      <c r="AO6" s="76">
        <v>4</v>
      </c>
      <c r="AP6" s="320">
        <v>4</v>
      </c>
      <c r="AQ6" s="426"/>
      <c r="AR6" s="427">
        <v>4</v>
      </c>
      <c r="AS6" s="93">
        <v>4</v>
      </c>
      <c r="AT6" s="428"/>
      <c r="AU6" s="370">
        <v>4</v>
      </c>
      <c r="AV6" s="372"/>
      <c r="AW6" s="358"/>
      <c r="AX6" s="371"/>
      <c r="AY6" s="369"/>
      <c r="AZ6" s="368"/>
      <c r="BA6" s="373"/>
      <c r="BB6" s="374"/>
      <c r="BC6" s="375">
        <f t="shared" ref="BC6:BC23" si="2">IF(SUM(AM6,AO6:BB6)/1.5&lt;=80,SUM(AM6,AO6:BB6)/1.5,80)</f>
        <v>33.466666666666669</v>
      </c>
      <c r="BD6" s="97"/>
      <c r="BE6" s="98"/>
      <c r="BF6" s="376">
        <f>IF(SUM(BC6,BD6:BE6)&lt;=100,SUM(BC6,BD6:BE6),100)</f>
        <v>33.466666666666669</v>
      </c>
      <c r="BG6" s="37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378">
        <f>IF(BF6&lt;50,2,IF(BF6&lt;74,3,IF(BF6&lt;87,4,5)))</f>
        <v>2</v>
      </c>
      <c r="BI6" s="379"/>
      <c r="BJ6" s="380"/>
      <c r="BK6" s="381" t="s">
        <v>95</v>
      </c>
      <c r="BL6" s="382"/>
      <c r="BM6" s="382"/>
      <c r="BN6" s="382"/>
      <c r="BO6" s="383"/>
    </row>
    <row r="7" spans="1:67" ht="18.75">
      <c r="A7" s="74">
        <v>2</v>
      </c>
      <c r="B7" s="351" t="s">
        <v>64</v>
      </c>
      <c r="C7" s="76">
        <v>1</v>
      </c>
      <c r="D7" s="77"/>
      <c r="E7" s="78"/>
      <c r="F7" s="79">
        <v>5</v>
      </c>
      <c r="G7" s="80"/>
      <c r="H7" s="76"/>
      <c r="I7" s="78">
        <v>4</v>
      </c>
      <c r="J7" s="88">
        <v>4</v>
      </c>
      <c r="K7" s="79"/>
      <c r="L7" s="82"/>
      <c r="M7" s="76">
        <v>1</v>
      </c>
      <c r="N7" s="83">
        <v>4</v>
      </c>
      <c r="O7" s="78"/>
      <c r="P7" s="78"/>
      <c r="Q7" s="79"/>
      <c r="R7" s="85"/>
      <c r="S7" s="365">
        <f t="shared" si="0"/>
        <v>7.6</v>
      </c>
      <c r="T7" s="87">
        <f t="shared" ref="T7:T23" si="3">IF(S7&lt;7,0,IF(S7&lt;14,1,2))</f>
        <v>1</v>
      </c>
      <c r="U7" s="76">
        <v>1</v>
      </c>
      <c r="V7" s="88">
        <v>4</v>
      </c>
      <c r="W7" s="88"/>
      <c r="X7" s="79"/>
      <c r="Y7" s="387"/>
      <c r="Z7" s="78"/>
      <c r="AA7" s="88"/>
      <c r="AB7" s="388"/>
      <c r="AC7" s="398">
        <v>1</v>
      </c>
      <c r="AD7" s="78"/>
      <c r="AE7" s="90"/>
      <c r="AF7" s="399"/>
      <c r="AG7" s="76"/>
      <c r="AH7" s="88"/>
      <c r="AI7" s="88"/>
      <c r="AJ7" s="80"/>
      <c r="AK7" s="408"/>
      <c r="AL7" s="79"/>
      <c r="AM7" s="253">
        <f t="shared" si="1"/>
        <v>6.8</v>
      </c>
      <c r="AN7" s="175">
        <f t="shared" ref="AN7:AN23" si="4">IF(AM7&lt;15,0,IF(AM7&lt;30,1,2))</f>
        <v>0</v>
      </c>
      <c r="AO7" s="76"/>
      <c r="AP7" s="320"/>
      <c r="AQ7" s="426"/>
      <c r="AR7" s="427"/>
      <c r="AS7" s="93"/>
      <c r="AT7" s="428"/>
      <c r="AU7" s="92"/>
      <c r="AV7" s="91"/>
      <c r="AW7" s="78"/>
      <c r="AX7" s="93"/>
      <c r="AY7" s="90"/>
      <c r="AZ7" s="89"/>
      <c r="BA7" s="94"/>
      <c r="BB7" s="95"/>
      <c r="BC7" s="96">
        <f t="shared" si="2"/>
        <v>4.5333333333333332</v>
      </c>
      <c r="BD7" s="104"/>
      <c r="BE7" s="105"/>
      <c r="BF7" s="99">
        <f t="shared" ref="BF7:BF23" si="5">IF(SUM(BC7,BD7:BE7)&lt;=100,SUM(BC7,BD7:BE7),100)</f>
        <v>4.5333333333333332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209</v>
      </c>
      <c r="BL7" s="283"/>
      <c r="BM7" s="283"/>
      <c r="BN7" s="283"/>
      <c r="BO7" s="284"/>
    </row>
    <row r="8" spans="1:67" ht="18.75">
      <c r="A8" s="108">
        <v>3</v>
      </c>
      <c r="B8" s="351" t="s">
        <v>65</v>
      </c>
      <c r="C8" s="109">
        <v>1</v>
      </c>
      <c r="D8" s="110">
        <v>4</v>
      </c>
      <c r="E8" s="111"/>
      <c r="F8" s="79">
        <v>4</v>
      </c>
      <c r="G8" s="113"/>
      <c r="H8" s="109"/>
      <c r="I8" s="111">
        <v>4</v>
      </c>
      <c r="J8" s="121">
        <v>4</v>
      </c>
      <c r="K8" s="112">
        <v>4</v>
      </c>
      <c r="L8" s="115"/>
      <c r="M8" s="109">
        <v>1</v>
      </c>
      <c r="N8" s="116">
        <v>4</v>
      </c>
      <c r="O8" s="116"/>
      <c r="P8" s="116"/>
      <c r="Q8" s="117"/>
      <c r="R8" s="118"/>
      <c r="S8" s="365">
        <f t="shared" si="0"/>
        <v>10.4</v>
      </c>
      <c r="T8" s="87">
        <f t="shared" si="3"/>
        <v>1</v>
      </c>
      <c r="U8" s="109">
        <v>1</v>
      </c>
      <c r="V8" s="121">
        <v>4</v>
      </c>
      <c r="W8" s="121">
        <v>4</v>
      </c>
      <c r="X8" s="112">
        <v>4</v>
      </c>
      <c r="Y8" s="389"/>
      <c r="Z8" s="111"/>
      <c r="AA8" s="121"/>
      <c r="AB8" s="388"/>
      <c r="AC8" s="400">
        <v>1</v>
      </c>
      <c r="AD8" s="111"/>
      <c r="AE8" s="90"/>
      <c r="AF8" s="399"/>
      <c r="AG8" s="109">
        <v>1</v>
      </c>
      <c r="AH8" s="121"/>
      <c r="AI8" s="121"/>
      <c r="AJ8" s="113"/>
      <c r="AK8" s="409">
        <v>1</v>
      </c>
      <c r="AL8" s="112"/>
      <c r="AM8" s="253">
        <f t="shared" si="1"/>
        <v>13.2</v>
      </c>
      <c r="AN8" s="175">
        <f t="shared" si="4"/>
        <v>0</v>
      </c>
      <c r="AO8" s="109"/>
      <c r="AP8" s="339">
        <v>4</v>
      </c>
      <c r="AQ8" s="426">
        <v>1</v>
      </c>
      <c r="AR8" s="429"/>
      <c r="AS8" s="124"/>
      <c r="AT8" s="430"/>
      <c r="AU8" s="123">
        <v>4</v>
      </c>
      <c r="AV8" s="122"/>
      <c r="AW8" s="111"/>
      <c r="AX8" s="124"/>
      <c r="AY8" s="90"/>
      <c r="AZ8" s="89"/>
      <c r="BA8" s="94"/>
      <c r="BB8" s="125"/>
      <c r="BC8" s="96">
        <f t="shared" si="2"/>
        <v>14.799999999999999</v>
      </c>
      <c r="BD8" s="104"/>
      <c r="BE8" s="105"/>
      <c r="BF8" s="99">
        <f t="shared" si="5"/>
        <v>14.799999999999999</v>
      </c>
      <c r="BG8" s="100" t="str">
        <f t="shared" si="6"/>
        <v>F</v>
      </c>
      <c r="BH8" s="101">
        <f>IF(BF8&lt;50,2,IF(BF8&lt;74,3,IF(BF8&lt;87,4,5)))</f>
        <v>2</v>
      </c>
      <c r="BI8" s="129"/>
      <c r="BJ8" s="130"/>
      <c r="BK8" s="285" t="s">
        <v>106</v>
      </c>
      <c r="BL8" s="286"/>
      <c r="BM8" s="286"/>
      <c r="BN8" s="286"/>
      <c r="BO8" s="287"/>
    </row>
    <row r="9" spans="1:67" ht="18.75">
      <c r="A9" s="108">
        <v>4</v>
      </c>
      <c r="B9" s="351" t="s">
        <v>66</v>
      </c>
      <c r="C9" s="109"/>
      <c r="D9" s="110">
        <v>4</v>
      </c>
      <c r="E9" s="111">
        <v>4</v>
      </c>
      <c r="F9" s="112">
        <v>4</v>
      </c>
      <c r="G9" s="113"/>
      <c r="H9" s="109"/>
      <c r="I9" s="131">
        <v>4</v>
      </c>
      <c r="J9" s="121">
        <v>4</v>
      </c>
      <c r="K9" s="112">
        <v>5</v>
      </c>
      <c r="L9" s="115"/>
      <c r="M9" s="109"/>
      <c r="N9" s="116">
        <v>4</v>
      </c>
      <c r="O9" s="116">
        <v>4</v>
      </c>
      <c r="P9" s="116">
        <v>4</v>
      </c>
      <c r="Q9" s="117">
        <v>4</v>
      </c>
      <c r="R9" s="118">
        <v>4</v>
      </c>
      <c r="S9" s="365">
        <f t="shared" si="0"/>
        <v>18</v>
      </c>
      <c r="T9" s="87">
        <f t="shared" si="3"/>
        <v>2</v>
      </c>
      <c r="U9" s="109"/>
      <c r="V9" s="121">
        <v>4</v>
      </c>
      <c r="W9" s="121">
        <v>4</v>
      </c>
      <c r="X9" s="112">
        <v>4</v>
      </c>
      <c r="Y9" s="389"/>
      <c r="Z9" s="111">
        <v>4</v>
      </c>
      <c r="AA9" s="121">
        <v>4</v>
      </c>
      <c r="AB9" s="388">
        <v>4</v>
      </c>
      <c r="AC9" s="400">
        <v>1</v>
      </c>
      <c r="AD9" s="111">
        <v>4</v>
      </c>
      <c r="AE9" s="90">
        <v>4</v>
      </c>
      <c r="AF9" s="399">
        <v>4</v>
      </c>
      <c r="AG9" s="109"/>
      <c r="AH9" s="121">
        <v>4</v>
      </c>
      <c r="AI9" s="121">
        <v>4</v>
      </c>
      <c r="AJ9" s="113"/>
      <c r="AK9" s="409"/>
      <c r="AL9" s="112">
        <v>4</v>
      </c>
      <c r="AM9" s="253">
        <f t="shared" si="1"/>
        <v>33.5</v>
      </c>
      <c r="AN9" s="175">
        <f t="shared" si="4"/>
        <v>2</v>
      </c>
      <c r="AO9" s="132">
        <v>4</v>
      </c>
      <c r="AP9" s="320"/>
      <c r="AQ9" s="426"/>
      <c r="AR9" s="429"/>
      <c r="AS9" s="124"/>
      <c r="AT9" s="430"/>
      <c r="AU9" s="123">
        <v>4</v>
      </c>
      <c r="AV9" s="122"/>
      <c r="AW9" s="111"/>
      <c r="AX9" s="124"/>
      <c r="AY9" s="90"/>
      <c r="AZ9" s="89"/>
      <c r="BA9" s="94"/>
      <c r="BB9" s="125"/>
      <c r="BC9" s="96">
        <f t="shared" si="2"/>
        <v>27.666666666666668</v>
      </c>
      <c r="BD9" s="104"/>
      <c r="BE9" s="105"/>
      <c r="BF9" s="99">
        <f t="shared" si="5"/>
        <v>27.666666666666668</v>
      </c>
      <c r="BG9" s="100" t="str">
        <f t="shared" si="6"/>
        <v>FX</v>
      </c>
      <c r="BH9" s="101">
        <f>IF(BF9&lt;50,2,IF(BF9&lt;74,3,IF(BF9&lt;87,4,5)))</f>
        <v>2</v>
      </c>
      <c r="BI9" s="129"/>
      <c r="BJ9" s="133"/>
      <c r="BK9" s="285" t="s">
        <v>170</v>
      </c>
      <c r="BL9" s="286"/>
      <c r="BM9" s="286"/>
      <c r="BN9" s="286"/>
      <c r="BO9" s="287"/>
    </row>
    <row r="10" spans="1:67" ht="18.75">
      <c r="A10" s="74">
        <v>5</v>
      </c>
      <c r="B10" s="351" t="s">
        <v>67</v>
      </c>
      <c r="C10" s="76">
        <v>1</v>
      </c>
      <c r="D10" s="77">
        <v>4</v>
      </c>
      <c r="E10" s="78">
        <v>5</v>
      </c>
      <c r="F10" s="79">
        <v>5</v>
      </c>
      <c r="G10" s="80">
        <v>4</v>
      </c>
      <c r="H10" s="76">
        <v>1</v>
      </c>
      <c r="I10" s="78">
        <v>4</v>
      </c>
      <c r="J10" s="88">
        <v>4</v>
      </c>
      <c r="K10" s="79">
        <v>4</v>
      </c>
      <c r="L10" s="82">
        <v>4</v>
      </c>
      <c r="M10" s="76">
        <v>1</v>
      </c>
      <c r="N10" s="83">
        <v>4</v>
      </c>
      <c r="O10" s="78">
        <v>5</v>
      </c>
      <c r="P10" s="78">
        <v>5</v>
      </c>
      <c r="Q10" s="79">
        <v>4</v>
      </c>
      <c r="R10" s="85">
        <v>4</v>
      </c>
      <c r="S10" s="365">
        <f t="shared" si="0"/>
        <v>21</v>
      </c>
      <c r="T10" s="87">
        <f t="shared" si="3"/>
        <v>2</v>
      </c>
      <c r="U10" s="76">
        <v>1</v>
      </c>
      <c r="V10" s="88">
        <v>4</v>
      </c>
      <c r="W10" s="88">
        <v>5</v>
      </c>
      <c r="X10" s="79">
        <v>4</v>
      </c>
      <c r="Y10" s="387">
        <v>1</v>
      </c>
      <c r="Z10" s="78">
        <v>5</v>
      </c>
      <c r="AA10" s="88">
        <v>5</v>
      </c>
      <c r="AB10" s="388">
        <v>4</v>
      </c>
      <c r="AC10" s="398"/>
      <c r="AD10" s="78"/>
      <c r="AE10" s="90">
        <v>4</v>
      </c>
      <c r="AF10" s="401">
        <v>4</v>
      </c>
      <c r="AG10" s="76"/>
      <c r="AH10" s="88"/>
      <c r="AI10" s="88">
        <v>4</v>
      </c>
      <c r="AJ10" s="80"/>
      <c r="AK10" s="408">
        <v>1</v>
      </c>
      <c r="AL10" s="79"/>
      <c r="AM10" s="253">
        <f t="shared" si="1"/>
        <v>31.5</v>
      </c>
      <c r="AN10" s="175">
        <f t="shared" si="4"/>
        <v>2</v>
      </c>
      <c r="AO10" s="76">
        <v>4</v>
      </c>
      <c r="AP10" s="339"/>
      <c r="AQ10" s="426"/>
      <c r="AR10" s="427"/>
      <c r="AS10" s="93"/>
      <c r="AT10" s="82"/>
      <c r="AU10" s="653"/>
      <c r="AV10" s="91">
        <v>5</v>
      </c>
      <c r="AW10" s="78">
        <v>5</v>
      </c>
      <c r="AX10" s="77">
        <v>5</v>
      </c>
      <c r="AY10" s="90">
        <v>5</v>
      </c>
      <c r="AZ10" s="89">
        <v>5</v>
      </c>
      <c r="BA10" s="94">
        <v>5</v>
      </c>
      <c r="BB10" s="66">
        <v>5</v>
      </c>
      <c r="BC10" s="96">
        <f t="shared" si="2"/>
        <v>47</v>
      </c>
      <c r="BD10" s="104"/>
      <c r="BE10" s="105"/>
      <c r="BF10" s="99">
        <f t="shared" si="5"/>
        <v>47</v>
      </c>
      <c r="BG10" s="100" t="str">
        <f t="shared" si="6"/>
        <v>FX</v>
      </c>
      <c r="BH10" s="101">
        <f>IF(BF10&lt;50,2,IF(BF10&lt;74,3,IF(BF10&lt;87,4,5)))</f>
        <v>2</v>
      </c>
      <c r="BI10" s="106"/>
      <c r="BJ10" s="107"/>
      <c r="BK10" s="204" t="s">
        <v>206</v>
      </c>
      <c r="BL10" s="283"/>
      <c r="BM10" s="283"/>
      <c r="BN10" s="283"/>
      <c r="BO10" s="284"/>
    </row>
    <row r="11" spans="1:67" ht="18.75">
      <c r="A11" s="74">
        <v>6</v>
      </c>
      <c r="B11" s="351" t="s">
        <v>68</v>
      </c>
      <c r="C11" s="76"/>
      <c r="D11" s="77">
        <v>4</v>
      </c>
      <c r="E11" s="78"/>
      <c r="F11" s="79"/>
      <c r="G11" s="80"/>
      <c r="H11" s="76"/>
      <c r="I11" s="78"/>
      <c r="J11" s="88"/>
      <c r="K11" s="79"/>
      <c r="L11" s="82"/>
      <c r="M11" s="76"/>
      <c r="N11" s="83"/>
      <c r="O11" s="78"/>
      <c r="P11" s="78"/>
      <c r="Q11" s="79"/>
      <c r="R11" s="85"/>
      <c r="S11" s="365">
        <f t="shared" si="0"/>
        <v>1.6</v>
      </c>
      <c r="T11" s="87">
        <f t="shared" si="3"/>
        <v>0</v>
      </c>
      <c r="U11" s="76"/>
      <c r="V11" s="88"/>
      <c r="W11" s="88"/>
      <c r="X11" s="79"/>
      <c r="Y11" s="387"/>
      <c r="Z11" s="78"/>
      <c r="AA11" s="390"/>
      <c r="AB11" s="388"/>
      <c r="AC11" s="398"/>
      <c r="AD11" s="78"/>
      <c r="AE11" s="90"/>
      <c r="AF11" s="401"/>
      <c r="AG11" s="135"/>
      <c r="AH11" s="88"/>
      <c r="AI11" s="88"/>
      <c r="AJ11" s="80"/>
      <c r="AK11" s="408"/>
      <c r="AL11" s="79"/>
      <c r="AM11" s="253">
        <f t="shared" si="1"/>
        <v>0.8</v>
      </c>
      <c r="AN11" s="175">
        <f t="shared" si="4"/>
        <v>0</v>
      </c>
      <c r="AO11" s="76"/>
      <c r="AP11" s="320"/>
      <c r="AQ11" s="426"/>
      <c r="AR11" s="427"/>
      <c r="AS11" s="93"/>
      <c r="AT11" s="428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0.53333333333333333</v>
      </c>
      <c r="BD11" s="104"/>
      <c r="BE11" s="105"/>
      <c r="BF11" s="99">
        <f t="shared" si="5"/>
        <v>0.53333333333333333</v>
      </c>
      <c r="BG11" s="100" t="str">
        <f t="shared" si="6"/>
        <v>F</v>
      </c>
      <c r="BH11" s="101">
        <f t="shared" ref="BH11:BH23" si="7">IF(BF11&lt;50,2,IF(BF11&lt;74,3,IF(BF11&lt;87,4,5)))</f>
        <v>2</v>
      </c>
      <c r="BI11" s="136"/>
      <c r="BJ11" s="137"/>
      <c r="BK11" s="204" t="s">
        <v>91</v>
      </c>
      <c r="BL11" s="283"/>
      <c r="BM11" s="283"/>
      <c r="BN11" s="283"/>
      <c r="BO11" s="284"/>
    </row>
    <row r="12" spans="1:67" ht="18.75">
      <c r="A12" s="74">
        <v>7</v>
      </c>
      <c r="B12" s="351" t="s">
        <v>69</v>
      </c>
      <c r="C12" s="76"/>
      <c r="D12" s="77">
        <v>4</v>
      </c>
      <c r="E12" s="78"/>
      <c r="F12" s="79">
        <v>5</v>
      </c>
      <c r="G12" s="80">
        <v>5</v>
      </c>
      <c r="H12" s="76"/>
      <c r="I12" s="78">
        <v>5</v>
      </c>
      <c r="J12" s="88">
        <v>4</v>
      </c>
      <c r="K12" s="79">
        <v>5</v>
      </c>
      <c r="L12" s="82">
        <v>4</v>
      </c>
      <c r="M12" s="76"/>
      <c r="N12" s="138"/>
      <c r="O12" s="78"/>
      <c r="P12" s="78">
        <v>4</v>
      </c>
      <c r="Q12" s="79">
        <v>4</v>
      </c>
      <c r="R12" s="85"/>
      <c r="S12" s="365">
        <f t="shared" si="0"/>
        <v>16</v>
      </c>
      <c r="T12" s="87">
        <f t="shared" si="3"/>
        <v>2</v>
      </c>
      <c r="U12" s="76">
        <v>1</v>
      </c>
      <c r="V12" s="88"/>
      <c r="W12" s="88"/>
      <c r="X12" s="79">
        <v>4</v>
      </c>
      <c r="Y12" s="387"/>
      <c r="Z12" s="78"/>
      <c r="AA12" s="88"/>
      <c r="AB12" s="388"/>
      <c r="AC12" s="398"/>
      <c r="AD12" s="78"/>
      <c r="AE12" s="90"/>
      <c r="AF12" s="401"/>
      <c r="AG12" s="76"/>
      <c r="AH12" s="88"/>
      <c r="AI12" s="88"/>
      <c r="AJ12" s="80"/>
      <c r="AK12" s="408"/>
      <c r="AL12" s="79"/>
      <c r="AM12" s="253">
        <f t="shared" si="1"/>
        <v>10.5</v>
      </c>
      <c r="AN12" s="175">
        <f t="shared" si="4"/>
        <v>0</v>
      </c>
      <c r="AO12" s="76"/>
      <c r="AP12" s="320"/>
      <c r="AQ12" s="426"/>
      <c r="AR12" s="427"/>
      <c r="AS12" s="93"/>
      <c r="AT12" s="428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7</v>
      </c>
      <c r="BD12" s="104"/>
      <c r="BE12" s="105"/>
      <c r="BF12" s="99">
        <f t="shared" si="5"/>
        <v>7</v>
      </c>
      <c r="BG12" s="100" t="str">
        <f t="shared" si="6"/>
        <v>F</v>
      </c>
      <c r="BH12" s="101">
        <f t="shared" si="7"/>
        <v>2</v>
      </c>
      <c r="BI12" s="106"/>
      <c r="BJ12" s="107"/>
      <c r="BK12" s="204" t="s">
        <v>219</v>
      </c>
      <c r="BL12" s="283"/>
      <c r="BM12" s="283"/>
      <c r="BN12" s="283"/>
      <c r="BO12" s="284"/>
    </row>
    <row r="13" spans="1:67" ht="18.75">
      <c r="A13" s="139">
        <v>8</v>
      </c>
      <c r="B13" s="351" t="s">
        <v>70</v>
      </c>
      <c r="C13" s="76"/>
      <c r="D13" s="78">
        <v>4</v>
      </c>
      <c r="E13" s="78">
        <v>5</v>
      </c>
      <c r="F13" s="79">
        <v>4</v>
      </c>
      <c r="G13" s="80">
        <v>5</v>
      </c>
      <c r="H13" s="76"/>
      <c r="I13" s="78">
        <v>5</v>
      </c>
      <c r="J13" s="88">
        <v>4</v>
      </c>
      <c r="K13" s="79">
        <v>5</v>
      </c>
      <c r="L13" s="80">
        <v>5</v>
      </c>
      <c r="M13" s="76"/>
      <c r="N13" s="83">
        <v>5</v>
      </c>
      <c r="O13" s="93">
        <v>5</v>
      </c>
      <c r="P13" s="78">
        <v>5</v>
      </c>
      <c r="Q13" s="79">
        <v>4</v>
      </c>
      <c r="R13" s="85"/>
      <c r="S13" s="365">
        <f t="shared" si="0"/>
        <v>21</v>
      </c>
      <c r="T13" s="87">
        <f t="shared" si="3"/>
        <v>2</v>
      </c>
      <c r="U13" s="76"/>
      <c r="V13" s="88"/>
      <c r="W13" s="88"/>
      <c r="X13" s="79"/>
      <c r="Y13" s="387"/>
      <c r="Z13" s="78"/>
      <c r="AA13" s="390"/>
      <c r="AB13" s="388"/>
      <c r="AC13" s="398"/>
      <c r="AD13" s="78"/>
      <c r="AE13" s="90"/>
      <c r="AF13" s="401"/>
      <c r="AG13" s="135"/>
      <c r="AH13" s="410"/>
      <c r="AI13" s="410"/>
      <c r="AJ13" s="80"/>
      <c r="AK13" s="408"/>
      <c r="AL13" s="79"/>
      <c r="AM13" s="253">
        <f t="shared" si="1"/>
        <v>10.5</v>
      </c>
      <c r="AN13" s="175">
        <f t="shared" si="4"/>
        <v>0</v>
      </c>
      <c r="AO13" s="92"/>
      <c r="AP13" s="320"/>
      <c r="AQ13" s="426"/>
      <c r="AR13" s="427"/>
      <c r="AS13" s="93"/>
      <c r="AT13" s="428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7</v>
      </c>
      <c r="BD13" s="104"/>
      <c r="BE13" s="105"/>
      <c r="BF13" s="99">
        <f t="shared" si="5"/>
        <v>7</v>
      </c>
      <c r="BG13" s="100" t="str">
        <f t="shared" si="6"/>
        <v>F</v>
      </c>
      <c r="BH13" s="101">
        <f t="shared" si="7"/>
        <v>2</v>
      </c>
      <c r="BI13" s="106"/>
      <c r="BJ13" s="107"/>
      <c r="BK13" s="204" t="s">
        <v>216</v>
      </c>
      <c r="BL13" s="283"/>
      <c r="BM13" s="283"/>
      <c r="BN13" s="283"/>
      <c r="BO13" s="284"/>
    </row>
    <row r="14" spans="1:67" ht="18.75">
      <c r="A14" s="352">
        <v>9</v>
      </c>
      <c r="B14" s="351" t="s">
        <v>71</v>
      </c>
      <c r="C14" s="76">
        <v>1</v>
      </c>
      <c r="D14" s="78">
        <v>4</v>
      </c>
      <c r="E14" s="78">
        <v>5</v>
      </c>
      <c r="F14" s="79">
        <v>4</v>
      </c>
      <c r="G14" s="80"/>
      <c r="H14" s="76"/>
      <c r="I14" s="78">
        <v>4</v>
      </c>
      <c r="J14" s="88">
        <v>4</v>
      </c>
      <c r="K14" s="79">
        <v>5</v>
      </c>
      <c r="L14" s="80">
        <v>5</v>
      </c>
      <c r="M14" s="76">
        <v>1</v>
      </c>
      <c r="N14" s="83">
        <v>5</v>
      </c>
      <c r="O14" s="93">
        <v>5</v>
      </c>
      <c r="P14" s="78">
        <v>5</v>
      </c>
      <c r="Q14" s="79">
        <v>5</v>
      </c>
      <c r="R14" s="85">
        <v>5</v>
      </c>
      <c r="S14" s="365">
        <f t="shared" si="0"/>
        <v>21</v>
      </c>
      <c r="T14" s="87">
        <f t="shared" si="3"/>
        <v>2</v>
      </c>
      <c r="U14" s="76">
        <v>1</v>
      </c>
      <c r="V14" s="88">
        <v>4</v>
      </c>
      <c r="W14" s="88">
        <v>5</v>
      </c>
      <c r="X14" s="79">
        <v>5</v>
      </c>
      <c r="Y14" s="387"/>
      <c r="Z14" s="78">
        <v>5</v>
      </c>
      <c r="AA14" s="88"/>
      <c r="AB14" s="388">
        <v>4</v>
      </c>
      <c r="AC14" s="398">
        <v>1</v>
      </c>
      <c r="AD14" s="78">
        <v>4</v>
      </c>
      <c r="AE14" s="90"/>
      <c r="AF14" s="399">
        <v>4</v>
      </c>
      <c r="AG14" s="76">
        <v>1</v>
      </c>
      <c r="AH14" s="88">
        <v>4</v>
      </c>
      <c r="AI14" s="88"/>
      <c r="AJ14" s="80">
        <v>4</v>
      </c>
      <c r="AK14" s="408">
        <v>1</v>
      </c>
      <c r="AL14" s="79">
        <v>5</v>
      </c>
      <c r="AM14" s="253">
        <f t="shared" si="1"/>
        <v>34.5</v>
      </c>
      <c r="AN14" s="175">
        <f t="shared" si="4"/>
        <v>2</v>
      </c>
      <c r="AO14" s="92">
        <v>4</v>
      </c>
      <c r="AP14" s="339">
        <v>4</v>
      </c>
      <c r="AQ14" s="426">
        <v>1</v>
      </c>
      <c r="AR14" s="427"/>
      <c r="AS14" s="93"/>
      <c r="AT14" s="428"/>
      <c r="AU14" s="92">
        <v>5</v>
      </c>
      <c r="AV14" s="91"/>
      <c r="AW14" s="78"/>
      <c r="AX14" s="93"/>
      <c r="AY14" s="90"/>
      <c r="AZ14" s="89"/>
      <c r="BA14" s="94"/>
      <c r="BB14" s="66"/>
      <c r="BC14" s="96">
        <f t="shared" si="2"/>
        <v>32.333333333333336</v>
      </c>
      <c r="BD14" s="104"/>
      <c r="BE14" s="105"/>
      <c r="BF14" s="99">
        <f t="shared" si="5"/>
        <v>32.333333333333336</v>
      </c>
      <c r="BG14" s="100" t="str">
        <f t="shared" si="6"/>
        <v>FX</v>
      </c>
      <c r="BH14" s="101">
        <f t="shared" si="7"/>
        <v>2</v>
      </c>
      <c r="BI14" s="136"/>
      <c r="BJ14" s="137"/>
      <c r="BK14" s="204" t="s">
        <v>208</v>
      </c>
      <c r="BL14" s="283"/>
      <c r="BM14" s="283"/>
      <c r="BN14" s="283"/>
      <c r="BO14" s="284"/>
    </row>
    <row r="15" spans="1:67" ht="18.75">
      <c r="A15" s="352">
        <v>10</v>
      </c>
      <c r="B15" s="351" t="s">
        <v>72</v>
      </c>
      <c r="C15" s="167">
        <v>1</v>
      </c>
      <c r="D15" s="168">
        <v>4</v>
      </c>
      <c r="E15" s="168"/>
      <c r="F15" s="78">
        <v>4</v>
      </c>
      <c r="G15" s="170">
        <v>4</v>
      </c>
      <c r="H15" s="136"/>
      <c r="I15" s="137">
        <v>4</v>
      </c>
      <c r="J15" s="604">
        <v>4</v>
      </c>
      <c r="K15" s="137"/>
      <c r="L15" s="172">
        <v>4</v>
      </c>
      <c r="M15" s="136"/>
      <c r="N15" s="137">
        <v>4</v>
      </c>
      <c r="O15" s="137">
        <v>4</v>
      </c>
      <c r="P15" s="137"/>
      <c r="Q15" s="137">
        <v>4</v>
      </c>
      <c r="R15" s="170">
        <v>4</v>
      </c>
      <c r="S15" s="365">
        <f t="shared" si="0"/>
        <v>16.399999999999999</v>
      </c>
      <c r="T15" s="87">
        <f t="shared" si="3"/>
        <v>2</v>
      </c>
      <c r="U15" s="136"/>
      <c r="V15" s="137">
        <v>4</v>
      </c>
      <c r="W15" s="137">
        <v>4</v>
      </c>
      <c r="X15" s="172">
        <v>4</v>
      </c>
      <c r="Y15" s="136"/>
      <c r="Z15" s="137">
        <v>4</v>
      </c>
      <c r="AA15" s="137"/>
      <c r="AB15" s="170"/>
      <c r="AC15" s="402">
        <v>1</v>
      </c>
      <c r="AD15" s="137">
        <v>4</v>
      </c>
      <c r="AE15" s="137"/>
      <c r="AF15" s="401"/>
      <c r="AG15" s="136"/>
      <c r="AH15" s="137"/>
      <c r="AI15" s="137">
        <v>4</v>
      </c>
      <c r="AJ15" s="170"/>
      <c r="AK15" s="171">
        <v>1</v>
      </c>
      <c r="AL15" s="172">
        <v>4</v>
      </c>
      <c r="AM15" s="253">
        <f t="shared" si="1"/>
        <v>23.2</v>
      </c>
      <c r="AN15" s="175">
        <f t="shared" si="4"/>
        <v>1</v>
      </c>
      <c r="AO15" s="136">
        <v>4</v>
      </c>
      <c r="AP15" s="320">
        <v>4</v>
      </c>
      <c r="AQ15" s="426"/>
      <c r="AR15" s="137"/>
      <c r="AS15" s="137"/>
      <c r="AT15" s="170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20.8</v>
      </c>
      <c r="BD15" s="104"/>
      <c r="BE15" s="105"/>
      <c r="BF15" s="99">
        <f t="shared" si="5"/>
        <v>20.8</v>
      </c>
      <c r="BG15" s="100" t="str">
        <f t="shared" si="6"/>
        <v>F</v>
      </c>
      <c r="BH15" s="254">
        <f t="shared" si="7"/>
        <v>2</v>
      </c>
      <c r="BI15" s="136"/>
      <c r="BJ15" s="172"/>
      <c r="BK15" s="295" t="s">
        <v>127</v>
      </c>
      <c r="BL15" s="283"/>
      <c r="BM15" s="283"/>
      <c r="BN15" s="283"/>
      <c r="BO15" s="284"/>
    </row>
    <row r="16" spans="1:67" ht="18.75">
      <c r="A16" s="352">
        <v>11</v>
      </c>
      <c r="B16" s="351" t="s">
        <v>73</v>
      </c>
      <c r="C16" s="167">
        <v>1</v>
      </c>
      <c r="D16" s="168">
        <v>4</v>
      </c>
      <c r="E16" s="168"/>
      <c r="F16" s="169">
        <v>5</v>
      </c>
      <c r="G16" s="170"/>
      <c r="H16" s="136"/>
      <c r="I16" s="137">
        <v>4</v>
      </c>
      <c r="J16" s="604"/>
      <c r="K16" s="137">
        <v>5</v>
      </c>
      <c r="L16" s="172"/>
      <c r="M16" s="136">
        <v>1</v>
      </c>
      <c r="N16" s="137">
        <v>4</v>
      </c>
      <c r="O16" s="137">
        <v>4</v>
      </c>
      <c r="P16" s="137"/>
      <c r="Q16" s="137">
        <v>4</v>
      </c>
      <c r="R16" s="170">
        <v>4</v>
      </c>
      <c r="S16" s="365">
        <f t="shared" si="0"/>
        <v>14.4</v>
      </c>
      <c r="T16" s="87">
        <f t="shared" si="3"/>
        <v>2</v>
      </c>
      <c r="U16" s="136"/>
      <c r="V16" s="137">
        <v>4</v>
      </c>
      <c r="W16" s="137">
        <v>4</v>
      </c>
      <c r="X16" s="172"/>
      <c r="Y16" s="136"/>
      <c r="Z16" s="137"/>
      <c r="AA16" s="137">
        <v>4</v>
      </c>
      <c r="AB16" s="170">
        <v>4</v>
      </c>
      <c r="AC16" s="403"/>
      <c r="AD16" s="137">
        <v>4</v>
      </c>
      <c r="AE16" s="137"/>
      <c r="AF16" s="399"/>
      <c r="AG16" s="136"/>
      <c r="AH16" s="137">
        <v>4</v>
      </c>
      <c r="AI16" s="137">
        <v>4</v>
      </c>
      <c r="AJ16" s="170"/>
      <c r="AK16" s="171">
        <v>1</v>
      </c>
      <c r="AL16" s="172">
        <v>4</v>
      </c>
      <c r="AM16" s="253">
        <f t="shared" si="1"/>
        <v>23.7</v>
      </c>
      <c r="AN16" s="175">
        <f t="shared" si="4"/>
        <v>1</v>
      </c>
      <c r="AO16" s="136">
        <v>4</v>
      </c>
      <c r="AP16" s="320"/>
      <c r="AQ16" s="426"/>
      <c r="AR16" s="137"/>
      <c r="AS16" s="137">
        <v>4</v>
      </c>
      <c r="AT16" s="170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21.133333333333333</v>
      </c>
      <c r="BD16" s="104"/>
      <c r="BE16" s="105"/>
      <c r="BF16" s="99">
        <f t="shared" si="5"/>
        <v>21.133333333333333</v>
      </c>
      <c r="BG16" s="100" t="str">
        <f t="shared" si="6"/>
        <v>F</v>
      </c>
      <c r="BH16" s="254">
        <f t="shared" si="7"/>
        <v>2</v>
      </c>
      <c r="BI16" s="136"/>
      <c r="BJ16" s="172"/>
      <c r="BK16" s="295" t="s">
        <v>206</v>
      </c>
      <c r="BL16" s="283"/>
      <c r="BM16" s="283"/>
      <c r="BN16" s="283"/>
      <c r="BO16" s="284"/>
    </row>
    <row r="17" spans="1:68" ht="18.75">
      <c r="A17" s="352">
        <v>12</v>
      </c>
      <c r="B17" s="351" t="s">
        <v>74</v>
      </c>
      <c r="C17" s="167">
        <v>1</v>
      </c>
      <c r="D17" s="168">
        <v>4</v>
      </c>
      <c r="E17" s="168"/>
      <c r="F17" s="169">
        <v>4</v>
      </c>
      <c r="G17" s="170"/>
      <c r="H17" s="136"/>
      <c r="I17" s="137">
        <v>5</v>
      </c>
      <c r="J17" s="604"/>
      <c r="K17" s="137">
        <v>5</v>
      </c>
      <c r="L17" s="172"/>
      <c r="M17" s="136"/>
      <c r="N17" s="137">
        <v>5</v>
      </c>
      <c r="O17" s="137">
        <v>4</v>
      </c>
      <c r="P17" s="137"/>
      <c r="Q17" s="137">
        <v>4</v>
      </c>
      <c r="R17" s="170">
        <v>5</v>
      </c>
      <c r="S17" s="365">
        <f t="shared" si="0"/>
        <v>14.8</v>
      </c>
      <c r="T17" s="87">
        <f t="shared" si="3"/>
        <v>2</v>
      </c>
      <c r="U17" s="136"/>
      <c r="V17" s="137">
        <v>4</v>
      </c>
      <c r="W17" s="137">
        <v>4</v>
      </c>
      <c r="X17" s="172">
        <v>4</v>
      </c>
      <c r="Y17" s="136"/>
      <c r="Z17" s="137"/>
      <c r="AA17" s="137"/>
      <c r="AB17" s="170"/>
      <c r="AC17" s="403"/>
      <c r="AD17" s="137"/>
      <c r="AE17" s="137"/>
      <c r="AF17" s="401">
        <v>4</v>
      </c>
      <c r="AG17" s="136"/>
      <c r="AH17" s="137"/>
      <c r="AI17" s="137"/>
      <c r="AJ17" s="170">
        <v>4</v>
      </c>
      <c r="AK17" s="171"/>
      <c r="AL17" s="172">
        <v>4</v>
      </c>
      <c r="AM17" s="253">
        <f t="shared" si="1"/>
        <v>19.399999999999999</v>
      </c>
      <c r="AN17" s="175">
        <f t="shared" si="4"/>
        <v>1</v>
      </c>
      <c r="AO17" s="136">
        <v>4</v>
      </c>
      <c r="AP17" s="320">
        <v>4</v>
      </c>
      <c r="AQ17" s="426"/>
      <c r="AR17" s="137">
        <v>4</v>
      </c>
      <c r="AS17" s="137">
        <v>4</v>
      </c>
      <c r="AT17" s="170"/>
      <c r="AU17" s="136">
        <v>4</v>
      </c>
      <c r="AV17" s="137"/>
      <c r="AW17" s="137"/>
      <c r="AX17" s="137"/>
      <c r="AY17" s="137"/>
      <c r="AZ17" s="137"/>
      <c r="BA17" s="137"/>
      <c r="BB17" s="170"/>
      <c r="BC17" s="86">
        <f t="shared" si="2"/>
        <v>26.266666666666666</v>
      </c>
      <c r="BD17" s="104"/>
      <c r="BE17" s="105"/>
      <c r="BF17" s="99">
        <f t="shared" si="5"/>
        <v>26.266666666666666</v>
      </c>
      <c r="BG17" s="100" t="str">
        <f t="shared" si="6"/>
        <v>FX</v>
      </c>
      <c r="BH17" s="254">
        <f t="shared" si="7"/>
        <v>2</v>
      </c>
      <c r="BI17" s="136"/>
      <c r="BJ17" s="172"/>
      <c r="BK17" s="295" t="s">
        <v>204</v>
      </c>
      <c r="BL17" s="283"/>
      <c r="BM17" s="283"/>
      <c r="BN17" s="283"/>
      <c r="BO17" s="284"/>
    </row>
    <row r="18" spans="1:68" ht="18.75">
      <c r="A18" s="352">
        <v>13</v>
      </c>
      <c r="B18" s="351" t="s">
        <v>75</v>
      </c>
      <c r="C18" s="167"/>
      <c r="D18" s="168">
        <v>4</v>
      </c>
      <c r="E18" s="168"/>
      <c r="F18" s="169">
        <v>4</v>
      </c>
      <c r="G18" s="170"/>
      <c r="H18" s="136"/>
      <c r="I18" s="137">
        <v>5</v>
      </c>
      <c r="J18" s="604"/>
      <c r="K18" s="137">
        <v>5</v>
      </c>
      <c r="L18" s="172"/>
      <c r="M18" s="136"/>
      <c r="N18" s="138">
        <v>4</v>
      </c>
      <c r="O18" s="137">
        <v>4</v>
      </c>
      <c r="P18" s="137"/>
      <c r="Q18" s="137">
        <v>4</v>
      </c>
      <c r="R18" s="170"/>
      <c r="S18" s="365">
        <f t="shared" si="0"/>
        <v>12</v>
      </c>
      <c r="T18" s="87">
        <f t="shared" si="3"/>
        <v>1</v>
      </c>
      <c r="U18" s="136"/>
      <c r="V18" s="137">
        <v>4</v>
      </c>
      <c r="W18" s="137">
        <v>4</v>
      </c>
      <c r="X18" s="172">
        <v>4</v>
      </c>
      <c r="Y18" s="136"/>
      <c r="Z18" s="137"/>
      <c r="AA18" s="137"/>
      <c r="AB18" s="170"/>
      <c r="AC18" s="403"/>
      <c r="AD18" s="137"/>
      <c r="AE18" s="137"/>
      <c r="AF18" s="401"/>
      <c r="AG18" s="136"/>
      <c r="AH18" s="137"/>
      <c r="AI18" s="137"/>
      <c r="AJ18" s="170"/>
      <c r="AK18" s="171">
        <v>1</v>
      </c>
      <c r="AL18" s="172"/>
      <c r="AM18" s="253">
        <f t="shared" si="1"/>
        <v>12.5</v>
      </c>
      <c r="AN18" s="175">
        <f t="shared" si="4"/>
        <v>0</v>
      </c>
      <c r="AO18" s="136"/>
      <c r="AP18" s="320">
        <v>4</v>
      </c>
      <c r="AQ18" s="426"/>
      <c r="AR18" s="137">
        <v>4</v>
      </c>
      <c r="AS18" s="137">
        <v>4</v>
      </c>
      <c r="AT18" s="170"/>
      <c r="AU18" s="136">
        <v>4</v>
      </c>
      <c r="AV18" s="137"/>
      <c r="AW18" s="137"/>
      <c r="AX18" s="137"/>
      <c r="AY18" s="137"/>
      <c r="AZ18" s="137"/>
      <c r="BA18" s="137"/>
      <c r="BB18" s="170"/>
      <c r="BC18" s="86">
        <f t="shared" si="2"/>
        <v>19</v>
      </c>
      <c r="BD18" s="104"/>
      <c r="BE18" s="105"/>
      <c r="BF18" s="99">
        <f t="shared" si="5"/>
        <v>19</v>
      </c>
      <c r="BG18" s="100" t="str">
        <f t="shared" si="6"/>
        <v>F</v>
      </c>
      <c r="BH18" s="254">
        <f t="shared" si="7"/>
        <v>2</v>
      </c>
      <c r="BI18" s="136"/>
      <c r="BJ18" s="172"/>
      <c r="BK18" s="295" t="s">
        <v>201</v>
      </c>
      <c r="BL18" s="283"/>
      <c r="BM18" s="283"/>
      <c r="BN18" s="283"/>
      <c r="BO18" s="284"/>
    </row>
    <row r="19" spans="1:68" ht="18.75">
      <c r="A19" s="352">
        <v>14</v>
      </c>
      <c r="B19" s="351" t="s">
        <v>76</v>
      </c>
      <c r="C19" s="167"/>
      <c r="D19" s="168">
        <v>4</v>
      </c>
      <c r="E19" s="168">
        <v>5</v>
      </c>
      <c r="F19" s="169">
        <v>5</v>
      </c>
      <c r="G19" s="170">
        <v>5</v>
      </c>
      <c r="H19" s="136"/>
      <c r="I19" s="137">
        <v>5</v>
      </c>
      <c r="J19" s="604">
        <v>4</v>
      </c>
      <c r="K19" s="137"/>
      <c r="L19" s="172">
        <v>5</v>
      </c>
      <c r="M19" s="136"/>
      <c r="N19" s="137">
        <v>4</v>
      </c>
      <c r="O19" s="137"/>
      <c r="P19" s="137"/>
      <c r="Q19" s="137">
        <v>4</v>
      </c>
      <c r="R19" s="170"/>
      <c r="S19" s="365">
        <f t="shared" si="0"/>
        <v>16.399999999999999</v>
      </c>
      <c r="T19" s="87">
        <f t="shared" si="3"/>
        <v>2</v>
      </c>
      <c r="U19" s="136"/>
      <c r="V19" s="137"/>
      <c r="W19" s="137">
        <v>4</v>
      </c>
      <c r="X19" s="172"/>
      <c r="Y19" s="136"/>
      <c r="Z19" s="137"/>
      <c r="AA19" s="137"/>
      <c r="AB19" s="170"/>
      <c r="AC19" s="403"/>
      <c r="AD19" s="137"/>
      <c r="AE19" s="137"/>
      <c r="AF19" s="399"/>
      <c r="AG19" s="136"/>
      <c r="AH19" s="137"/>
      <c r="AI19" s="137"/>
      <c r="AJ19" s="170"/>
      <c r="AK19" s="171"/>
      <c r="AL19" s="172"/>
      <c r="AM19" s="253">
        <f t="shared" si="1"/>
        <v>10.199999999999999</v>
      </c>
      <c r="AN19" s="175">
        <f t="shared" si="4"/>
        <v>0</v>
      </c>
      <c r="AO19" s="136"/>
      <c r="AP19" s="320">
        <v>4</v>
      </c>
      <c r="AQ19" s="426"/>
      <c r="AR19" s="137"/>
      <c r="AS19" s="137"/>
      <c r="AT19" s="170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9.4666666666666668</v>
      </c>
      <c r="BD19" s="104"/>
      <c r="BE19" s="105"/>
      <c r="BF19" s="99">
        <f t="shared" si="5"/>
        <v>9.4666666666666668</v>
      </c>
      <c r="BG19" s="100" t="str">
        <f t="shared" si="6"/>
        <v>F</v>
      </c>
      <c r="BH19" s="254">
        <f t="shared" si="7"/>
        <v>2</v>
      </c>
      <c r="BI19" s="136"/>
      <c r="BJ19" s="172"/>
      <c r="BK19" s="295" t="s">
        <v>207</v>
      </c>
      <c r="BL19" s="283"/>
      <c r="BM19" s="283"/>
      <c r="BN19" s="283"/>
      <c r="BO19" s="284"/>
    </row>
    <row r="20" spans="1:68" ht="18.75">
      <c r="A20" s="352">
        <v>15</v>
      </c>
      <c r="B20" s="351" t="s">
        <v>77</v>
      </c>
      <c r="C20" s="167">
        <v>1</v>
      </c>
      <c r="D20" s="168">
        <v>4</v>
      </c>
      <c r="E20" s="168">
        <v>4</v>
      </c>
      <c r="F20" s="169">
        <v>4</v>
      </c>
      <c r="G20" s="170"/>
      <c r="H20" s="136"/>
      <c r="I20" s="137">
        <v>5</v>
      </c>
      <c r="J20" s="604"/>
      <c r="K20" s="137">
        <v>5</v>
      </c>
      <c r="L20" s="172"/>
      <c r="M20" s="136"/>
      <c r="N20" s="137">
        <v>5</v>
      </c>
      <c r="O20" s="137">
        <v>4</v>
      </c>
      <c r="P20" s="137">
        <v>4</v>
      </c>
      <c r="Q20" s="137">
        <v>4</v>
      </c>
      <c r="R20" s="170">
        <v>4</v>
      </c>
      <c r="S20" s="365">
        <f t="shared" si="0"/>
        <v>17.600000000000001</v>
      </c>
      <c r="T20" s="87">
        <f t="shared" si="3"/>
        <v>2</v>
      </c>
      <c r="U20" s="136">
        <v>1</v>
      </c>
      <c r="V20" s="137">
        <v>4</v>
      </c>
      <c r="W20" s="137">
        <v>4</v>
      </c>
      <c r="X20" s="172">
        <v>4</v>
      </c>
      <c r="Y20" s="136"/>
      <c r="Z20" s="137">
        <v>4</v>
      </c>
      <c r="AA20" s="137">
        <v>4</v>
      </c>
      <c r="AB20" s="170">
        <v>4</v>
      </c>
      <c r="AC20" s="403"/>
      <c r="AD20" s="137">
        <v>4</v>
      </c>
      <c r="AE20" s="137">
        <v>4</v>
      </c>
      <c r="AF20" s="401"/>
      <c r="AG20" s="136"/>
      <c r="AH20" s="137">
        <v>4</v>
      </c>
      <c r="AI20" s="137">
        <v>4</v>
      </c>
      <c r="AJ20" s="170"/>
      <c r="AK20" s="171"/>
      <c r="AL20" s="172">
        <v>4</v>
      </c>
      <c r="AM20" s="253">
        <f t="shared" si="1"/>
        <v>31.3</v>
      </c>
      <c r="AN20" s="175">
        <f t="shared" si="4"/>
        <v>2</v>
      </c>
      <c r="AO20" s="136">
        <v>4</v>
      </c>
      <c r="AP20" s="320"/>
      <c r="AQ20" s="426"/>
      <c r="AR20" s="137">
        <v>4</v>
      </c>
      <c r="AS20" s="137"/>
      <c r="AT20" s="170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26.2</v>
      </c>
      <c r="BD20" s="104"/>
      <c r="BE20" s="105"/>
      <c r="BF20" s="99">
        <f t="shared" si="5"/>
        <v>26.2</v>
      </c>
      <c r="BG20" s="100" t="str">
        <f t="shared" si="6"/>
        <v>FX</v>
      </c>
      <c r="BH20" s="254">
        <f t="shared" si="7"/>
        <v>2</v>
      </c>
      <c r="BI20" s="136"/>
      <c r="BJ20" s="172"/>
      <c r="BK20" s="295" t="s">
        <v>205</v>
      </c>
      <c r="BL20" s="283"/>
      <c r="BM20" s="283"/>
      <c r="BN20" s="283"/>
      <c r="BO20" s="284"/>
    </row>
    <row r="21" spans="1:68" ht="18.75">
      <c r="A21" s="352">
        <v>16</v>
      </c>
      <c r="B21" s="351" t="s">
        <v>78</v>
      </c>
      <c r="C21" s="167"/>
      <c r="D21" s="168">
        <v>4</v>
      </c>
      <c r="E21" s="168"/>
      <c r="F21" s="169">
        <v>4</v>
      </c>
      <c r="G21" s="170"/>
      <c r="H21" s="136"/>
      <c r="I21" s="137"/>
      <c r="J21" s="604">
        <v>4</v>
      </c>
      <c r="K21" s="137"/>
      <c r="L21" s="172"/>
      <c r="M21" s="136"/>
      <c r="N21" s="137"/>
      <c r="O21" s="137"/>
      <c r="P21" s="137"/>
      <c r="Q21" s="137"/>
      <c r="R21" s="170"/>
      <c r="S21" s="365">
        <f t="shared" si="0"/>
        <v>4.8</v>
      </c>
      <c r="T21" s="87">
        <f t="shared" si="3"/>
        <v>0</v>
      </c>
      <c r="U21" s="136"/>
      <c r="V21" s="137"/>
      <c r="W21" s="137"/>
      <c r="X21" s="172"/>
      <c r="Y21" s="136"/>
      <c r="Z21" s="137"/>
      <c r="AA21" s="137"/>
      <c r="AB21" s="170"/>
      <c r="AC21" s="403"/>
      <c r="AD21" s="176"/>
      <c r="AE21" s="137"/>
      <c r="AF21" s="401"/>
      <c r="AG21" s="136"/>
      <c r="AH21" s="176"/>
      <c r="AI21" s="176"/>
      <c r="AJ21" s="170"/>
      <c r="AK21" s="171"/>
      <c r="AL21" s="172"/>
      <c r="AM21" s="253">
        <f t="shared" si="1"/>
        <v>2.4</v>
      </c>
      <c r="AN21" s="175">
        <f t="shared" si="4"/>
        <v>0</v>
      </c>
      <c r="AO21" s="136"/>
      <c r="AP21" s="320"/>
      <c r="AQ21" s="426"/>
      <c r="AR21" s="137"/>
      <c r="AS21" s="137"/>
      <c r="AT21" s="170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1.5999999999999999</v>
      </c>
      <c r="BD21" s="104"/>
      <c r="BE21" s="105"/>
      <c r="BF21" s="99">
        <f t="shared" si="5"/>
        <v>1.5999999999999999</v>
      </c>
      <c r="BG21" s="100" t="str">
        <f t="shared" si="6"/>
        <v>F</v>
      </c>
      <c r="BH21" s="254">
        <f t="shared" si="7"/>
        <v>2</v>
      </c>
      <c r="BI21" s="136"/>
      <c r="BJ21" s="172"/>
      <c r="BK21" s="295" t="s">
        <v>100</v>
      </c>
      <c r="BL21" s="283"/>
      <c r="BM21" s="283"/>
      <c r="BN21" s="283"/>
      <c r="BO21" s="284"/>
    </row>
    <row r="22" spans="1:68" ht="18.75">
      <c r="A22" s="352">
        <v>17</v>
      </c>
      <c r="B22" s="351" t="s">
        <v>79</v>
      </c>
      <c r="C22" s="167">
        <v>1</v>
      </c>
      <c r="D22" s="168">
        <v>5</v>
      </c>
      <c r="E22" s="168">
        <v>4</v>
      </c>
      <c r="F22" s="137">
        <v>4</v>
      </c>
      <c r="G22" s="170"/>
      <c r="H22" s="136"/>
      <c r="I22" s="137">
        <v>4</v>
      </c>
      <c r="J22" s="604"/>
      <c r="K22" s="137">
        <v>4</v>
      </c>
      <c r="L22" s="172"/>
      <c r="M22" s="136"/>
      <c r="N22" s="137">
        <v>5</v>
      </c>
      <c r="O22" s="137">
        <v>4</v>
      </c>
      <c r="P22" s="137">
        <v>4</v>
      </c>
      <c r="Q22" s="137">
        <v>4</v>
      </c>
      <c r="R22" s="170">
        <v>4</v>
      </c>
      <c r="S22" s="365">
        <f t="shared" si="0"/>
        <v>17.2</v>
      </c>
      <c r="T22" s="87">
        <f t="shared" si="3"/>
        <v>2</v>
      </c>
      <c r="U22" s="136"/>
      <c r="V22" s="137">
        <v>4</v>
      </c>
      <c r="W22" s="137">
        <v>4</v>
      </c>
      <c r="X22" s="172">
        <v>4</v>
      </c>
      <c r="Y22" s="136"/>
      <c r="Z22" s="137">
        <v>4</v>
      </c>
      <c r="AA22" s="137">
        <v>4</v>
      </c>
      <c r="AB22" s="170">
        <v>4</v>
      </c>
      <c r="AC22" s="403"/>
      <c r="AD22" s="137">
        <v>4</v>
      </c>
      <c r="AE22" s="137">
        <v>4</v>
      </c>
      <c r="AF22" s="399">
        <v>4</v>
      </c>
      <c r="AG22" s="136"/>
      <c r="AH22" s="137">
        <v>4</v>
      </c>
      <c r="AI22" s="137">
        <v>4</v>
      </c>
      <c r="AJ22" s="170"/>
      <c r="AK22" s="171"/>
      <c r="AL22" s="172">
        <v>4</v>
      </c>
      <c r="AM22" s="253">
        <f t="shared" si="1"/>
        <v>32.6</v>
      </c>
      <c r="AN22" s="175">
        <f t="shared" si="4"/>
        <v>2</v>
      </c>
      <c r="AO22" s="136">
        <v>4</v>
      </c>
      <c r="AP22" s="339"/>
      <c r="AQ22" s="426"/>
      <c r="AR22" s="137">
        <v>4</v>
      </c>
      <c r="AS22" s="137">
        <v>4</v>
      </c>
      <c r="AT22" s="170"/>
      <c r="AU22" s="136">
        <v>4</v>
      </c>
      <c r="AV22" s="137"/>
      <c r="AW22" s="137"/>
      <c r="AX22" s="137"/>
      <c r="AY22" s="137"/>
      <c r="AZ22" s="137"/>
      <c r="BA22" s="137"/>
      <c r="BB22" s="170"/>
      <c r="BC22" s="86">
        <f t="shared" si="2"/>
        <v>32.4</v>
      </c>
      <c r="BD22" s="104"/>
      <c r="BE22" s="105"/>
      <c r="BF22" s="99">
        <f t="shared" si="5"/>
        <v>32.4</v>
      </c>
      <c r="BG22" s="100" t="str">
        <f t="shared" si="6"/>
        <v>FX</v>
      </c>
      <c r="BH22" s="254">
        <f t="shared" si="7"/>
        <v>2</v>
      </c>
      <c r="BI22" s="136"/>
      <c r="BJ22" s="172"/>
      <c r="BK22" s="295" t="s">
        <v>203</v>
      </c>
      <c r="BL22" s="283"/>
      <c r="BM22" s="283"/>
      <c r="BN22" s="283"/>
      <c r="BO22" s="284"/>
    </row>
    <row r="23" spans="1:68" ht="19.5" thickBot="1">
      <c r="A23" s="353">
        <v>18</v>
      </c>
      <c r="B23" s="177" t="s">
        <v>80</v>
      </c>
      <c r="C23" s="178"/>
      <c r="D23" s="179">
        <v>4</v>
      </c>
      <c r="E23" s="179"/>
      <c r="F23" s="179">
        <v>4</v>
      </c>
      <c r="G23" s="180"/>
      <c r="H23" s="182"/>
      <c r="I23" s="179">
        <v>5</v>
      </c>
      <c r="J23" s="605"/>
      <c r="K23" s="179">
        <v>4</v>
      </c>
      <c r="L23" s="181"/>
      <c r="M23" s="182"/>
      <c r="N23" s="179"/>
      <c r="O23" s="179">
        <v>4</v>
      </c>
      <c r="P23" s="179"/>
      <c r="Q23" s="179">
        <v>4</v>
      </c>
      <c r="R23" s="180"/>
      <c r="S23" s="365">
        <f t="shared" si="0"/>
        <v>10</v>
      </c>
      <c r="T23" s="87">
        <f t="shared" si="3"/>
        <v>1</v>
      </c>
      <c r="U23" s="182">
        <v>1</v>
      </c>
      <c r="V23" s="179">
        <v>4</v>
      </c>
      <c r="W23" s="179">
        <v>4</v>
      </c>
      <c r="X23" s="181">
        <v>4</v>
      </c>
      <c r="Y23" s="182"/>
      <c r="Z23" s="179"/>
      <c r="AA23" s="179"/>
      <c r="AB23" s="180"/>
      <c r="AC23" s="404"/>
      <c r="AD23" s="179"/>
      <c r="AE23" s="179"/>
      <c r="AF23" s="405"/>
      <c r="AG23" s="182"/>
      <c r="AH23" s="179"/>
      <c r="AI23" s="179"/>
      <c r="AJ23" s="180"/>
      <c r="AK23" s="178">
        <v>1</v>
      </c>
      <c r="AL23" s="181"/>
      <c r="AM23" s="259">
        <f t="shared" si="1"/>
        <v>12</v>
      </c>
      <c r="AN23" s="186">
        <f t="shared" si="4"/>
        <v>0</v>
      </c>
      <c r="AO23" s="182"/>
      <c r="AP23" s="424"/>
      <c r="AQ23" s="431"/>
      <c r="AR23" s="179"/>
      <c r="AS23" s="179"/>
      <c r="AT23" s="180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8</v>
      </c>
      <c r="BD23" s="188"/>
      <c r="BE23" s="189"/>
      <c r="BF23" s="190">
        <f t="shared" si="5"/>
        <v>8</v>
      </c>
      <c r="BG23" s="191" t="str">
        <f t="shared" si="6"/>
        <v>F</v>
      </c>
      <c r="BH23" s="261">
        <f t="shared" si="7"/>
        <v>2</v>
      </c>
      <c r="BI23" s="182"/>
      <c r="BJ23" s="181"/>
      <c r="BK23" s="296" t="s">
        <v>202</v>
      </c>
      <c r="BL23" s="291"/>
      <c r="BM23" s="291"/>
      <c r="BN23" s="291"/>
      <c r="BO23" s="292"/>
    </row>
    <row r="25" spans="1:68">
      <c r="AV25" t="s">
        <v>270</v>
      </c>
      <c r="BI25">
        <v>4</v>
      </c>
      <c r="BJ25">
        <v>7</v>
      </c>
      <c r="BK25">
        <v>7</v>
      </c>
      <c r="BL25">
        <v>7</v>
      </c>
      <c r="BM25">
        <v>7</v>
      </c>
      <c r="BN25">
        <v>7</v>
      </c>
      <c r="BO25">
        <v>7</v>
      </c>
      <c r="BP25">
        <v>4</v>
      </c>
    </row>
    <row r="26" spans="1:68">
      <c r="B26" s="346" t="s">
        <v>247</v>
      </c>
      <c r="AV26" t="s">
        <v>267</v>
      </c>
    </row>
    <row r="27" spans="1:68">
      <c r="B27" t="s">
        <v>268</v>
      </c>
      <c r="AV27" t="s">
        <v>266</v>
      </c>
    </row>
    <row r="28" spans="1:68">
      <c r="B28" t="s">
        <v>269</v>
      </c>
      <c r="AV28" t="s">
        <v>265</v>
      </c>
    </row>
    <row r="29" spans="1:68">
      <c r="AV29" t="s">
        <v>264</v>
      </c>
    </row>
    <row r="30" spans="1:68">
      <c r="B30" s="192" t="s">
        <v>564</v>
      </c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Y30" t="s">
        <v>567</v>
      </c>
    </row>
    <row r="31" spans="1:68">
      <c r="A31">
        <v>1</v>
      </c>
      <c r="B31" t="s">
        <v>569</v>
      </c>
      <c r="Y31" s="345" t="s">
        <v>568</v>
      </c>
      <c r="Z31" s="345"/>
      <c r="AA31" s="345"/>
      <c r="AB31" s="345"/>
      <c r="AC31" s="345"/>
      <c r="AD31" s="345"/>
      <c r="AE31" s="345"/>
      <c r="AF31" s="345"/>
      <c r="AG31" s="345"/>
      <c r="AH31" s="345"/>
      <c r="AI31" s="345"/>
      <c r="AJ31" s="345"/>
      <c r="AK31" s="345"/>
      <c r="AL31" s="345"/>
      <c r="AM31" s="345"/>
      <c r="AN31" s="345"/>
      <c r="AO31" s="345"/>
      <c r="AV31" t="s">
        <v>272</v>
      </c>
    </row>
    <row r="32" spans="1:68">
      <c r="A32">
        <v>2</v>
      </c>
      <c r="B32" t="s">
        <v>570</v>
      </c>
      <c r="Y32" t="s">
        <v>565</v>
      </c>
      <c r="AV32" s="192">
        <v>1</v>
      </c>
      <c r="AW32" s="192" t="s">
        <v>271</v>
      </c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</row>
    <row r="33" spans="1:59">
      <c r="A33">
        <v>3</v>
      </c>
      <c r="B33" t="s">
        <v>571</v>
      </c>
      <c r="Y33" t="s">
        <v>566</v>
      </c>
      <c r="AV33" s="192">
        <v>2</v>
      </c>
      <c r="AW33" s="192" t="s">
        <v>572</v>
      </c>
      <c r="AX33" s="192"/>
      <c r="AY33" s="192"/>
      <c r="AZ33" s="192"/>
      <c r="BA33" s="192"/>
      <c r="BB33" s="192"/>
      <c r="BC33" s="192"/>
      <c r="BD33" s="192"/>
      <c r="BE33" s="192"/>
      <c r="BF33" s="192"/>
      <c r="BG33" s="192"/>
    </row>
    <row r="34" spans="1:59">
      <c r="Y34" t="s">
        <v>574</v>
      </c>
    </row>
    <row r="35" spans="1:59">
      <c r="Y35" t="s">
        <v>573</v>
      </c>
    </row>
    <row r="48" spans="1:59">
      <c r="AD48" s="344"/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19"/>
    <hyperlink ref="B7" r:id="rId2" tooltip="Информация о студенте" display="http://dispace.edu.nstu.ru/personal/index/38817"/>
    <hyperlink ref="B8" r:id="rId3" tooltip="Информация о студенте" display="http://dispace.edu.nstu.ru/personal/index/38815"/>
    <hyperlink ref="B9" r:id="rId4" tooltip="Информация о студенте" display="http://dispace.edu.nstu.ru/personal/index/38887"/>
    <hyperlink ref="B10" r:id="rId5" tooltip="Информация о студенте" display="http://dispace.edu.nstu.ru/personal/index/38889"/>
    <hyperlink ref="B11" r:id="rId6" tooltip="Информация о студенте" display="http://dispace.edu.nstu.ru/personal/index/38829"/>
    <hyperlink ref="B13" r:id="rId7" tooltip="Информация о студенте" display="http://dispace.edu.nstu.ru/personal/index/38826"/>
    <hyperlink ref="B14" r:id="rId8" tooltip="Информация о студенте" display="http://dispace.edu.nstu.ru/personal/index/38841"/>
    <hyperlink ref="B15" r:id="rId9" tooltip="Информация о студенте" display="http://dispace.edu.nstu.ru/personal/index/38848"/>
    <hyperlink ref="B16" r:id="rId10" tooltip="Информация о студенте" display="http://dispace.edu.nstu.ru/personal/index/38852"/>
    <hyperlink ref="B17" r:id="rId11" tooltip="Информация о студенте" display="http://dispace.edu.nstu.ru/personal/index/38833"/>
    <hyperlink ref="B18" r:id="rId12" tooltip="Информация о студенте" display="http://dispace.edu.nstu.ru/personal/index/38884"/>
    <hyperlink ref="B19" r:id="rId13" tooltip="Информация о студенте" display="http://dispace.edu.nstu.ru/personal/index/38835"/>
    <hyperlink ref="B20" r:id="rId14" tooltip="Информация о студенте" display="http://dispace.edu.nstu.ru/personal/index/38836"/>
    <hyperlink ref="B21" r:id="rId15" tooltip="Информация о студенте" display="http://dispace.edu.nstu.ru/personal/index/38837"/>
    <hyperlink ref="B22" r:id="rId16" tooltip="Информация о студенте" display="http://dispace.edu.nstu.ru/personal/index/38834"/>
    <hyperlink ref="B23" r:id="rId17" tooltip="Информация о студенте" display="http://dispace.edu.nstu.ru/personal/index/38881"/>
    <hyperlink ref="B12" r:id="rId18" tooltip="Информация о студенте" display="http://dispace.edu.nstu.ru/personal/index/38825"/>
    <hyperlink ref="AU1" r:id="rId19"/>
    <hyperlink ref="AU2" r:id="rId20" display="http://dispace.edu.nstu.ru/didesk/course/show/1033"/>
    <hyperlink ref="AU3" r:id="rId21"/>
    <hyperlink ref="B30:W30" r:id="rId22" display="Вопросы к экзамену http://dispace.edu.nstu.ru/didesk/course/show/1033/1"/>
    <hyperlink ref="AV32:BG32" r:id="rId23" display="http://dispace.edu.nstu.ru/ditest/test/index/5558"/>
    <hyperlink ref="AV33:BG33" r:id="rId24" display="http://dispace.edu.nstu.ru/ditest/test/index/6249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52"/>
  <sheetViews>
    <sheetView topLeftCell="A13" zoomScale="70" zoomScaleNormal="70" workbookViewId="0">
      <selection activeCell="AG14" sqref="AG14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6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77" t="s">
        <v>176</v>
      </c>
      <c r="O1" s="277"/>
      <c r="P1" s="277"/>
      <c r="Q1" s="277"/>
      <c r="R1" s="268"/>
      <c r="S1" s="268"/>
      <c r="T1" s="266"/>
      <c r="U1" s="268" t="s">
        <v>177</v>
      </c>
      <c r="V1" s="268"/>
      <c r="W1" s="268"/>
      <c r="X1" s="268"/>
      <c r="Y1" s="268"/>
      <c r="Z1" s="269"/>
      <c r="AA1" s="266"/>
      <c r="AB1" s="266"/>
      <c r="AC1" s="266"/>
      <c r="AD1" s="277" t="s">
        <v>194</v>
      </c>
      <c r="AE1" s="277"/>
      <c r="AF1" s="277"/>
      <c r="AG1" s="277"/>
      <c r="AH1" s="277"/>
      <c r="AI1" s="277"/>
      <c r="AJ1" s="270"/>
      <c r="AK1" s="279" t="s">
        <v>195</v>
      </c>
      <c r="AL1" s="280"/>
      <c r="AM1" s="277" t="s">
        <v>179</v>
      </c>
      <c r="AN1" s="278"/>
      <c r="AO1" s="277"/>
      <c r="AP1" s="277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190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77" t="s">
        <v>192</v>
      </c>
      <c r="O2" s="277"/>
      <c r="P2" s="277"/>
      <c r="Q2" s="277"/>
      <c r="R2" s="268"/>
      <c r="S2" s="268"/>
      <c r="T2" s="266"/>
      <c r="U2" s="268" t="s">
        <v>183</v>
      </c>
      <c r="V2" s="268"/>
      <c r="W2" s="268"/>
      <c r="X2" s="268"/>
      <c r="Y2" s="268"/>
      <c r="Z2" s="268"/>
      <c r="AA2" s="268"/>
      <c r="AB2" s="268"/>
      <c r="AC2" s="268"/>
      <c r="AD2" s="268"/>
      <c r="AE2" s="266" t="s">
        <v>184</v>
      </c>
      <c r="AF2" s="266"/>
      <c r="AG2" s="266"/>
      <c r="AH2" s="266"/>
      <c r="AI2" s="266"/>
      <c r="AJ2" s="273"/>
      <c r="AK2" s="266"/>
      <c r="AL2" s="266"/>
      <c r="AM2" s="266" t="s">
        <v>185</v>
      </c>
      <c r="AN2" s="266"/>
      <c r="AO2" s="266"/>
      <c r="AP2" s="266"/>
      <c r="AQ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76" t="s">
        <v>320</v>
      </c>
      <c r="Y3" s="276"/>
      <c r="Z3" s="276"/>
      <c r="AA3" s="276"/>
      <c r="AB3" s="276"/>
      <c r="AC3" s="276"/>
      <c r="AD3" s="276"/>
      <c r="AE3" s="276"/>
      <c r="AF3" s="276"/>
      <c r="AG3" s="27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K3" s="273"/>
    </row>
    <row r="4" spans="1:67" ht="64.5" customHeight="1">
      <c r="A4" s="1">
        <v>0</v>
      </c>
      <c r="B4" s="2"/>
      <c r="C4" s="3" t="s">
        <v>285</v>
      </c>
      <c r="D4" s="4" t="s">
        <v>274</v>
      </c>
      <c r="E4" s="349" t="s">
        <v>275</v>
      </c>
      <c r="F4" s="5" t="s">
        <v>276</v>
      </c>
      <c r="G4" s="350" t="s">
        <v>1</v>
      </c>
      <c r="H4" s="3" t="s">
        <v>281</v>
      </c>
      <c r="I4" s="4" t="s">
        <v>273</v>
      </c>
      <c r="J4" s="349" t="s">
        <v>299</v>
      </c>
      <c r="K4" s="7" t="s">
        <v>302</v>
      </c>
      <c r="L4" s="15" t="s">
        <v>25</v>
      </c>
      <c r="M4" s="3" t="s">
        <v>282</v>
      </c>
      <c r="N4" s="4" t="s">
        <v>280</v>
      </c>
      <c r="O4" s="349" t="s">
        <v>279</v>
      </c>
      <c r="P4" s="349" t="s">
        <v>300</v>
      </c>
      <c r="Q4" s="9" t="s">
        <v>301</v>
      </c>
      <c r="R4" s="10" t="s">
        <v>439</v>
      </c>
      <c r="S4" s="11" t="s">
        <v>13</v>
      </c>
      <c r="T4" s="655" t="s">
        <v>14</v>
      </c>
      <c r="U4" s="3" t="s">
        <v>283</v>
      </c>
      <c r="V4" s="4" t="s">
        <v>303</v>
      </c>
      <c r="W4" s="349" t="s">
        <v>304</v>
      </c>
      <c r="X4" s="342" t="s">
        <v>305</v>
      </c>
      <c r="Y4" s="3" t="s">
        <v>310</v>
      </c>
      <c r="Z4" s="423" t="s">
        <v>306</v>
      </c>
      <c r="AA4" s="423" t="s">
        <v>308</v>
      </c>
      <c r="AB4" s="384" t="s">
        <v>307</v>
      </c>
      <c r="AC4" s="3" t="s">
        <v>286</v>
      </c>
      <c r="AD4" s="423" t="s">
        <v>291</v>
      </c>
      <c r="AE4" s="8" t="s">
        <v>295</v>
      </c>
      <c r="AF4" s="349" t="s">
        <v>275</v>
      </c>
      <c r="AG4" s="3" t="s">
        <v>287</v>
      </c>
      <c r="AH4" s="423" t="s">
        <v>292</v>
      </c>
      <c r="AI4" s="8" t="s">
        <v>296</v>
      </c>
      <c r="AJ4" s="490" t="s">
        <v>275</v>
      </c>
      <c r="AK4" s="3" t="s">
        <v>288</v>
      </c>
      <c r="AL4" s="423" t="s">
        <v>293</v>
      </c>
      <c r="AM4" s="262" t="s">
        <v>32</v>
      </c>
      <c r="AN4" s="657" t="s">
        <v>14</v>
      </c>
      <c r="AO4" s="8" t="s">
        <v>297</v>
      </c>
      <c r="AP4" s="349" t="s">
        <v>275</v>
      </c>
      <c r="AQ4" s="3" t="s">
        <v>289</v>
      </c>
      <c r="AR4" s="423" t="s">
        <v>294</v>
      </c>
      <c r="AS4" s="8" t="s">
        <v>298</v>
      </c>
      <c r="AT4" s="397" t="s">
        <v>35</v>
      </c>
      <c r="AU4" s="419" t="s">
        <v>507</v>
      </c>
      <c r="AV4" s="19" t="s">
        <v>258</v>
      </c>
      <c r="AW4" s="19" t="s">
        <v>257</v>
      </c>
      <c r="AX4" s="342" t="s">
        <v>552</v>
      </c>
      <c r="AY4" s="342" t="s">
        <v>275</v>
      </c>
      <c r="AZ4" s="13" t="s">
        <v>275</v>
      </c>
      <c r="BA4" s="13" t="s">
        <v>300</v>
      </c>
      <c r="BB4" s="420" t="s">
        <v>551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436"/>
    </row>
    <row r="5" spans="1:67" ht="19.5" thickBot="1">
      <c r="A5" s="209"/>
      <c r="B5" s="33" t="s">
        <v>52</v>
      </c>
      <c r="C5" s="34" t="s">
        <v>53</v>
      </c>
      <c r="D5" s="35" t="s">
        <v>55</v>
      </c>
      <c r="E5" s="421" t="s">
        <v>290</v>
      </c>
      <c r="F5" s="36" t="s">
        <v>55</v>
      </c>
      <c r="G5" s="36" t="s">
        <v>57</v>
      </c>
      <c r="H5" s="37" t="s">
        <v>53</v>
      </c>
      <c r="I5" s="38" t="s">
        <v>55</v>
      </c>
      <c r="J5" s="421" t="s">
        <v>290</v>
      </c>
      <c r="K5" s="36" t="s">
        <v>55</v>
      </c>
      <c r="L5" s="39" t="s">
        <v>57</v>
      </c>
      <c r="M5" s="40" t="s">
        <v>53</v>
      </c>
      <c r="N5" s="41" t="s">
        <v>55</v>
      </c>
      <c r="O5" s="422" t="s">
        <v>290</v>
      </c>
      <c r="P5" s="432" t="s">
        <v>290</v>
      </c>
      <c r="Q5" s="42" t="s">
        <v>55</v>
      </c>
      <c r="R5" s="43" t="s">
        <v>55</v>
      </c>
      <c r="S5" s="44"/>
      <c r="T5" s="656"/>
      <c r="U5" s="40" t="s">
        <v>53</v>
      </c>
      <c r="V5" s="45" t="s">
        <v>55</v>
      </c>
      <c r="W5" s="422" t="s">
        <v>290</v>
      </c>
      <c r="X5" s="46" t="s">
        <v>55</v>
      </c>
      <c r="Y5" s="385" t="s">
        <v>53</v>
      </c>
      <c r="Z5" s="137" t="s">
        <v>55</v>
      </c>
      <c r="AA5" s="137" t="s">
        <v>55</v>
      </c>
      <c r="AB5" s="386" t="s">
        <v>55</v>
      </c>
      <c r="AC5" s="213" t="s">
        <v>53</v>
      </c>
      <c r="AD5" s="166" t="s">
        <v>55</v>
      </c>
      <c r="AE5" s="214" t="s">
        <v>55</v>
      </c>
      <c r="AF5" s="472" t="s">
        <v>290</v>
      </c>
      <c r="AG5" s="412" t="s">
        <v>53</v>
      </c>
      <c r="AH5" s="41" t="s">
        <v>55</v>
      </c>
      <c r="AI5" s="41" t="s">
        <v>55</v>
      </c>
      <c r="AJ5" s="433" t="s">
        <v>309</v>
      </c>
      <c r="AK5" s="215"/>
      <c r="AL5" s="216" t="s">
        <v>55</v>
      </c>
      <c r="AM5" s="263"/>
      <c r="AN5" s="661"/>
      <c r="AO5" s="482" t="s">
        <v>55</v>
      </c>
      <c r="AP5" s="483" t="s">
        <v>290</v>
      </c>
      <c r="AQ5" s="59" t="s">
        <v>53</v>
      </c>
      <c r="AR5" s="57" t="s">
        <v>55</v>
      </c>
      <c r="AS5" s="57" t="s">
        <v>55</v>
      </c>
      <c r="AT5" s="425" t="s">
        <v>55</v>
      </c>
      <c r="AU5" s="61" t="s">
        <v>56</v>
      </c>
      <c r="AV5" s="62" t="s">
        <v>251</v>
      </c>
      <c r="AW5" s="63" t="s">
        <v>252</v>
      </c>
      <c r="AX5" s="64" t="s">
        <v>59</v>
      </c>
      <c r="AY5" s="63" t="s">
        <v>253</v>
      </c>
      <c r="AZ5" s="63" t="s">
        <v>254</v>
      </c>
      <c r="BA5" s="63" t="s">
        <v>255</v>
      </c>
      <c r="BB5" s="65" t="s">
        <v>256</v>
      </c>
      <c r="BC5" s="160"/>
      <c r="BD5" s="662"/>
      <c r="BE5" s="663"/>
      <c r="BF5" s="217"/>
      <c r="BG5" s="157"/>
      <c r="BH5" s="218"/>
      <c r="BI5" s="437">
        <v>1</v>
      </c>
      <c r="BJ5" s="73">
        <v>2</v>
      </c>
      <c r="BK5" s="393"/>
      <c r="BL5" s="393"/>
      <c r="BM5" s="393"/>
      <c r="BN5" s="393"/>
      <c r="BO5" s="437"/>
    </row>
    <row r="6" spans="1:67" ht="18.75">
      <c r="A6" s="449">
        <v>1</v>
      </c>
      <c r="B6" s="458" t="s">
        <v>81</v>
      </c>
      <c r="C6" s="221">
        <v>1</v>
      </c>
      <c r="D6" s="222">
        <v>4</v>
      </c>
      <c r="E6" s="222">
        <v>5</v>
      </c>
      <c r="F6" s="223">
        <v>5</v>
      </c>
      <c r="G6" s="225">
        <v>5</v>
      </c>
      <c r="H6" s="226">
        <v>1</v>
      </c>
      <c r="I6" s="223">
        <v>4</v>
      </c>
      <c r="J6" s="223">
        <v>5</v>
      </c>
      <c r="K6" s="224">
        <v>4</v>
      </c>
      <c r="L6" s="467">
        <v>5</v>
      </c>
      <c r="M6" s="221">
        <v>1</v>
      </c>
      <c r="N6" s="228">
        <v>5</v>
      </c>
      <c r="O6" s="223">
        <v>5</v>
      </c>
      <c r="P6" s="223">
        <v>5</v>
      </c>
      <c r="Q6" s="223">
        <v>4</v>
      </c>
      <c r="R6" s="230">
        <v>5</v>
      </c>
      <c r="S6" s="264">
        <f t="shared" ref="S6:S31" si="0">IF(SUM(C6:R6)/2.5&lt;=21,SUM(C6:R6)/2.5,21)</f>
        <v>21</v>
      </c>
      <c r="T6" s="237">
        <f t="shared" ref="T6:T31" si="1">IF(S6&lt;7,0,IF(S6&lt;14,1,2))</f>
        <v>2</v>
      </c>
      <c r="U6" s="226">
        <v>1</v>
      </c>
      <c r="V6" s="233">
        <v>4</v>
      </c>
      <c r="W6" s="233">
        <v>5</v>
      </c>
      <c r="X6" s="224">
        <v>5</v>
      </c>
      <c r="Y6" s="469">
        <v>1</v>
      </c>
      <c r="Z6" s="223">
        <v>5</v>
      </c>
      <c r="AA6" s="233">
        <v>5</v>
      </c>
      <c r="AB6" s="470">
        <v>5</v>
      </c>
      <c r="AC6" s="473">
        <v>1</v>
      </c>
      <c r="AD6" s="337">
        <v>5</v>
      </c>
      <c r="AE6" s="235">
        <v>5</v>
      </c>
      <c r="AF6" s="474">
        <v>5</v>
      </c>
      <c r="AG6" s="226">
        <v>1</v>
      </c>
      <c r="AH6" s="226">
        <v>5</v>
      </c>
      <c r="AI6" s="226">
        <v>5</v>
      </c>
      <c r="AJ6" s="224">
        <v>4</v>
      </c>
      <c r="AK6" s="469">
        <v>1</v>
      </c>
      <c r="AL6" s="223">
        <v>5</v>
      </c>
      <c r="AM6" s="484">
        <f t="shared" ref="AM6:AM31" si="2">IF(SUM(U6:AL6,S6)/2&lt;=39,SUM(U6:AL6,S6)/2,39)</f>
        <v>39</v>
      </c>
      <c r="AN6" s="485">
        <f t="shared" ref="AN6:AN31" si="3">IF(AM6&lt;15,0,IF(AM6&lt;30,1,2))</f>
        <v>2</v>
      </c>
      <c r="AO6" s="233">
        <v>5</v>
      </c>
      <c r="AP6" s="486">
        <v>4</v>
      </c>
      <c r="AQ6" s="493">
        <v>1</v>
      </c>
      <c r="AR6" s="494">
        <v>5</v>
      </c>
      <c r="AS6" s="240">
        <v>5</v>
      </c>
      <c r="AT6" s="495">
        <v>5</v>
      </c>
      <c r="AU6" s="491">
        <v>5</v>
      </c>
      <c r="AV6" s="238">
        <v>5</v>
      </c>
      <c r="AW6" s="223">
        <v>4</v>
      </c>
      <c r="AX6" s="240">
        <v>4</v>
      </c>
      <c r="AY6" s="235">
        <v>4</v>
      </c>
      <c r="AZ6" s="234">
        <v>5</v>
      </c>
      <c r="BA6" s="241">
        <v>5</v>
      </c>
      <c r="BB6" s="498">
        <v>4</v>
      </c>
      <c r="BC6" s="264">
        <f t="shared" ref="BC6:BC31" si="4">IF(SUM(AM6,AO6:BB6)/1.5&lt;=80,SUM(AM6,AO6:BB6)/1.5,80)</f>
        <v>66.666666666666671</v>
      </c>
      <c r="BD6" s="506">
        <v>15</v>
      </c>
      <c r="BE6" s="506">
        <v>15</v>
      </c>
      <c r="BF6" s="507">
        <f t="shared" ref="BF6:BF31" si="5">IF(SUM(BC6,BD6:BE6)&lt;=100,SUM(BC6,BD6:BE6),100)</f>
        <v>96.666666666666671</v>
      </c>
      <c r="BG6" s="247" t="str">
        <f t="shared" ref="BG6:BG31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A</v>
      </c>
      <c r="BH6" s="508">
        <f>IF(BF6&lt;50,2,IF(BF6&lt;74,3,IF(BF6&lt;87,4,5)))</f>
        <v>5</v>
      </c>
      <c r="BI6" s="509"/>
      <c r="BJ6" s="510"/>
      <c r="BK6" s="503" t="s">
        <v>82</v>
      </c>
      <c r="BL6" s="283"/>
      <c r="BM6" s="283"/>
      <c r="BN6" s="284"/>
      <c r="BO6" s="437"/>
    </row>
    <row r="7" spans="1:67" ht="18.75">
      <c r="A7" s="450">
        <v>2</v>
      </c>
      <c r="B7" s="459" t="s">
        <v>83</v>
      </c>
      <c r="C7" s="109">
        <v>1</v>
      </c>
      <c r="D7" s="110">
        <v>4</v>
      </c>
      <c r="E7" s="110">
        <v>4</v>
      </c>
      <c r="F7" s="111">
        <v>5</v>
      </c>
      <c r="G7" s="113">
        <v>5</v>
      </c>
      <c r="H7" s="114">
        <v>1</v>
      </c>
      <c r="I7" s="111">
        <v>5</v>
      </c>
      <c r="J7" s="111">
        <v>5</v>
      </c>
      <c r="K7" s="112">
        <v>4</v>
      </c>
      <c r="L7" s="468">
        <v>5</v>
      </c>
      <c r="M7" s="109">
        <v>1</v>
      </c>
      <c r="N7" s="116">
        <v>4</v>
      </c>
      <c r="O7" s="116">
        <v>5</v>
      </c>
      <c r="P7" s="116">
        <v>5</v>
      </c>
      <c r="Q7" s="116">
        <v>5</v>
      </c>
      <c r="R7" s="118">
        <v>4</v>
      </c>
      <c r="S7" s="253">
        <f t="shared" si="0"/>
        <v>21</v>
      </c>
      <c r="T7" s="175">
        <f t="shared" si="1"/>
        <v>2</v>
      </c>
      <c r="U7" s="114">
        <v>1</v>
      </c>
      <c r="V7" s="121">
        <v>4</v>
      </c>
      <c r="W7" s="121">
        <v>5</v>
      </c>
      <c r="X7" s="112">
        <v>5</v>
      </c>
      <c r="Y7" s="389">
        <v>1</v>
      </c>
      <c r="Z7" s="111">
        <v>5</v>
      </c>
      <c r="AA7" s="121">
        <v>5</v>
      </c>
      <c r="AB7" s="388">
        <v>5</v>
      </c>
      <c r="AC7" s="400">
        <v>1</v>
      </c>
      <c r="AD7" s="111">
        <v>5</v>
      </c>
      <c r="AE7" s="90">
        <v>5</v>
      </c>
      <c r="AF7" s="399">
        <v>5</v>
      </c>
      <c r="AG7" s="114">
        <v>1</v>
      </c>
      <c r="AH7" s="114"/>
      <c r="AI7" s="114"/>
      <c r="AJ7" s="112"/>
      <c r="AK7" s="389"/>
      <c r="AL7" s="111"/>
      <c r="AM7" s="174">
        <f t="shared" si="2"/>
        <v>34.5</v>
      </c>
      <c r="AN7" s="462">
        <f t="shared" si="3"/>
        <v>2</v>
      </c>
      <c r="AO7" s="121"/>
      <c r="AP7" s="487"/>
      <c r="AQ7" s="496"/>
      <c r="AR7" s="429"/>
      <c r="AS7" s="124"/>
      <c r="AT7" s="430"/>
      <c r="AU7" s="414"/>
      <c r="AV7" s="122"/>
      <c r="AW7" s="111"/>
      <c r="AX7" s="124"/>
      <c r="AY7" s="90"/>
      <c r="AZ7" s="89"/>
      <c r="BA7" s="94"/>
      <c r="BB7" s="499"/>
      <c r="BC7" s="253">
        <f t="shared" si="4"/>
        <v>23</v>
      </c>
      <c r="BD7" s="511"/>
      <c r="BE7" s="511"/>
      <c r="BF7" s="463">
        <f t="shared" si="5"/>
        <v>23</v>
      </c>
      <c r="BG7" s="100" t="str">
        <f t="shared" si="6"/>
        <v>F</v>
      </c>
      <c r="BH7" s="464">
        <f t="shared" ref="BH7:BH31" si="7">IF(BF7&lt;50,2,IF(BF7&lt;74,3,IF(BF7&lt;87,4,5)))</f>
        <v>2</v>
      </c>
      <c r="BI7" s="512"/>
      <c r="BJ7" s="513"/>
      <c r="BK7" s="504" t="s">
        <v>104</v>
      </c>
      <c r="BL7" s="286"/>
      <c r="BM7" s="286"/>
      <c r="BN7" s="287"/>
      <c r="BO7" s="437"/>
    </row>
    <row r="8" spans="1:67" ht="18.75">
      <c r="A8" s="450">
        <v>3</v>
      </c>
      <c r="B8" s="459" t="s">
        <v>84</v>
      </c>
      <c r="C8" s="109">
        <v>1</v>
      </c>
      <c r="D8" s="110">
        <v>4</v>
      </c>
      <c r="E8" s="110">
        <v>4</v>
      </c>
      <c r="F8" s="111">
        <v>4</v>
      </c>
      <c r="G8" s="113"/>
      <c r="H8" s="114"/>
      <c r="I8" s="131">
        <v>4</v>
      </c>
      <c r="J8" s="111">
        <v>4</v>
      </c>
      <c r="K8" s="112">
        <v>4</v>
      </c>
      <c r="L8" s="468"/>
      <c r="M8" s="109">
        <v>1</v>
      </c>
      <c r="N8" s="116">
        <v>5</v>
      </c>
      <c r="O8" s="116">
        <v>5</v>
      </c>
      <c r="P8" s="116"/>
      <c r="Q8" s="116">
        <v>4</v>
      </c>
      <c r="R8" s="118">
        <v>4</v>
      </c>
      <c r="S8" s="253">
        <f t="shared" si="0"/>
        <v>17.600000000000001</v>
      </c>
      <c r="T8" s="175">
        <f t="shared" si="1"/>
        <v>2</v>
      </c>
      <c r="U8" s="114">
        <v>1</v>
      </c>
      <c r="V8" s="121">
        <v>4</v>
      </c>
      <c r="W8" s="121"/>
      <c r="X8" s="112">
        <v>4</v>
      </c>
      <c r="Y8" s="389"/>
      <c r="Z8" s="111">
        <v>4</v>
      </c>
      <c r="AA8" s="121">
        <v>5</v>
      </c>
      <c r="AB8" s="388">
        <v>4</v>
      </c>
      <c r="AC8" s="426">
        <v>1</v>
      </c>
      <c r="AD8" s="111">
        <v>4</v>
      </c>
      <c r="AE8" s="90">
        <v>4</v>
      </c>
      <c r="AF8" s="399"/>
      <c r="AG8" s="114">
        <v>1</v>
      </c>
      <c r="AH8" s="114">
        <v>4</v>
      </c>
      <c r="AI8" s="114">
        <v>4</v>
      </c>
      <c r="AJ8" s="112"/>
      <c r="AK8" s="389">
        <v>1</v>
      </c>
      <c r="AL8" s="111">
        <v>4</v>
      </c>
      <c r="AM8" s="174">
        <f t="shared" si="2"/>
        <v>31.3</v>
      </c>
      <c r="AN8" s="462">
        <f t="shared" si="3"/>
        <v>2</v>
      </c>
      <c r="AO8" s="488">
        <v>4</v>
      </c>
      <c r="AP8" s="487"/>
      <c r="AQ8" s="496">
        <v>1</v>
      </c>
      <c r="AR8" s="429">
        <v>4</v>
      </c>
      <c r="AS8" s="124">
        <v>4</v>
      </c>
      <c r="AT8" s="430"/>
      <c r="AU8" s="414">
        <v>4</v>
      </c>
      <c r="AV8" s="122">
        <v>4</v>
      </c>
      <c r="AW8" s="111">
        <v>4</v>
      </c>
      <c r="AX8" s="124">
        <v>4</v>
      </c>
      <c r="AY8" s="90">
        <v>4</v>
      </c>
      <c r="AZ8" s="89">
        <v>4</v>
      </c>
      <c r="BA8" s="94">
        <v>5</v>
      </c>
      <c r="BB8" s="499">
        <v>4</v>
      </c>
      <c r="BC8" s="253">
        <f t="shared" si="4"/>
        <v>51.533333333333331</v>
      </c>
      <c r="BD8" s="511"/>
      <c r="BE8" s="511"/>
      <c r="BF8" s="463">
        <f t="shared" si="5"/>
        <v>51.533333333333331</v>
      </c>
      <c r="BG8" s="100" t="str">
        <f t="shared" si="6"/>
        <v>E</v>
      </c>
      <c r="BH8" s="464">
        <f t="shared" si="7"/>
        <v>3</v>
      </c>
      <c r="BI8" s="512"/>
      <c r="BJ8" s="514"/>
      <c r="BK8" s="504" t="s">
        <v>85</v>
      </c>
      <c r="BL8" s="286"/>
      <c r="BM8" s="286"/>
      <c r="BN8" s="287"/>
      <c r="BO8" s="437"/>
    </row>
    <row r="9" spans="1:67" ht="18.75">
      <c r="A9" s="451">
        <v>4</v>
      </c>
      <c r="B9" s="459" t="s">
        <v>86</v>
      </c>
      <c r="C9" s="76">
        <v>1</v>
      </c>
      <c r="D9" s="77">
        <v>4</v>
      </c>
      <c r="E9" s="77">
        <v>4</v>
      </c>
      <c r="F9" s="78">
        <v>4</v>
      </c>
      <c r="G9" s="80">
        <v>5</v>
      </c>
      <c r="H9" s="81">
        <v>1</v>
      </c>
      <c r="I9" s="78">
        <v>4</v>
      </c>
      <c r="J9" s="78">
        <v>5</v>
      </c>
      <c r="K9" s="79">
        <v>4</v>
      </c>
      <c r="L9" s="418">
        <v>5</v>
      </c>
      <c r="M9" s="76">
        <v>1</v>
      </c>
      <c r="N9" s="83">
        <v>4</v>
      </c>
      <c r="O9" s="78">
        <v>5</v>
      </c>
      <c r="P9" s="78">
        <v>5</v>
      </c>
      <c r="Q9" s="78">
        <v>5</v>
      </c>
      <c r="R9" s="85">
        <v>4</v>
      </c>
      <c r="S9" s="253">
        <f t="shared" si="0"/>
        <v>21</v>
      </c>
      <c r="T9" s="175">
        <f t="shared" si="1"/>
        <v>2</v>
      </c>
      <c r="U9" s="81">
        <v>1</v>
      </c>
      <c r="V9" s="88">
        <v>4</v>
      </c>
      <c r="W9" s="88">
        <v>5</v>
      </c>
      <c r="X9" s="79">
        <v>4</v>
      </c>
      <c r="Y9" s="387">
        <v>1</v>
      </c>
      <c r="Z9" s="78">
        <v>5</v>
      </c>
      <c r="AA9" s="88">
        <v>5</v>
      </c>
      <c r="AB9" s="388">
        <v>5</v>
      </c>
      <c r="AC9" s="398">
        <v>1</v>
      </c>
      <c r="AD9" s="78">
        <v>5</v>
      </c>
      <c r="AE9" s="134">
        <v>4</v>
      </c>
      <c r="AF9" s="401">
        <v>5</v>
      </c>
      <c r="AG9" s="81">
        <v>1</v>
      </c>
      <c r="AH9" s="81"/>
      <c r="AI9" s="81"/>
      <c r="AJ9" s="79"/>
      <c r="AK9" s="387"/>
      <c r="AL9" s="78"/>
      <c r="AM9" s="174">
        <f t="shared" si="2"/>
        <v>33.5</v>
      </c>
      <c r="AN9" s="462">
        <f t="shared" si="3"/>
        <v>2</v>
      </c>
      <c r="AO9" s="88"/>
      <c r="AP9" s="489"/>
      <c r="AQ9" s="497">
        <v>1</v>
      </c>
      <c r="AR9" s="427"/>
      <c r="AS9" s="93"/>
      <c r="AT9" s="428"/>
      <c r="AU9" s="413">
        <v>4</v>
      </c>
      <c r="AV9" s="91">
        <v>4</v>
      </c>
      <c r="AW9" s="78">
        <v>4</v>
      </c>
      <c r="AX9" s="93">
        <v>4</v>
      </c>
      <c r="AY9" s="134">
        <v>4</v>
      </c>
      <c r="AZ9" s="89">
        <v>4</v>
      </c>
      <c r="BA9" s="94">
        <v>4</v>
      </c>
      <c r="BB9" s="500">
        <v>4</v>
      </c>
      <c r="BC9" s="253">
        <f t="shared" si="4"/>
        <v>44.333333333333336</v>
      </c>
      <c r="BD9" s="511"/>
      <c r="BE9" s="511"/>
      <c r="BF9" s="463">
        <f t="shared" si="5"/>
        <v>44.333333333333336</v>
      </c>
      <c r="BG9" s="100" t="str">
        <f t="shared" si="6"/>
        <v>FX</v>
      </c>
      <c r="BH9" s="464">
        <f t="shared" si="7"/>
        <v>2</v>
      </c>
      <c r="BI9" s="515"/>
      <c r="BJ9" s="516"/>
      <c r="BK9" s="503" t="s">
        <v>216</v>
      </c>
      <c r="BL9" s="283"/>
      <c r="BM9" s="283"/>
      <c r="BN9" s="284"/>
      <c r="BO9" s="437"/>
    </row>
    <row r="10" spans="1:67" ht="18.75">
      <c r="A10" s="451">
        <v>5</v>
      </c>
      <c r="B10" s="459" t="s">
        <v>87</v>
      </c>
      <c r="C10" s="76">
        <v>1</v>
      </c>
      <c r="D10" s="77">
        <v>5</v>
      </c>
      <c r="E10" s="77">
        <v>4</v>
      </c>
      <c r="F10" s="78">
        <v>4</v>
      </c>
      <c r="G10" s="80">
        <v>4</v>
      </c>
      <c r="H10" s="81"/>
      <c r="I10" s="78">
        <v>4</v>
      </c>
      <c r="J10" s="78">
        <v>4</v>
      </c>
      <c r="K10" s="79">
        <v>4</v>
      </c>
      <c r="L10" s="418"/>
      <c r="M10" s="76">
        <v>1</v>
      </c>
      <c r="N10" s="83">
        <v>5</v>
      </c>
      <c r="O10" s="78">
        <v>5</v>
      </c>
      <c r="P10" s="78">
        <v>4</v>
      </c>
      <c r="Q10" s="78"/>
      <c r="R10" s="85">
        <v>4</v>
      </c>
      <c r="S10" s="253">
        <f t="shared" si="0"/>
        <v>19.600000000000001</v>
      </c>
      <c r="T10" s="175">
        <f t="shared" si="1"/>
        <v>2</v>
      </c>
      <c r="U10" s="81">
        <v>1</v>
      </c>
      <c r="V10" s="88">
        <v>5</v>
      </c>
      <c r="W10" s="88">
        <v>5</v>
      </c>
      <c r="X10" s="79"/>
      <c r="Y10" s="387"/>
      <c r="Z10" s="78">
        <v>4</v>
      </c>
      <c r="AA10" s="88"/>
      <c r="AB10" s="388"/>
      <c r="AC10" s="398">
        <v>1</v>
      </c>
      <c r="AD10" s="78"/>
      <c r="AE10" s="90">
        <v>5</v>
      </c>
      <c r="AF10" s="399"/>
      <c r="AG10" s="81">
        <v>1</v>
      </c>
      <c r="AH10" s="81">
        <v>4</v>
      </c>
      <c r="AI10" s="81"/>
      <c r="AJ10" s="79"/>
      <c r="AK10" s="387">
        <v>1</v>
      </c>
      <c r="AL10" s="78">
        <v>4</v>
      </c>
      <c r="AM10" s="174">
        <f t="shared" si="2"/>
        <v>25.3</v>
      </c>
      <c r="AN10" s="462">
        <f t="shared" si="3"/>
        <v>1</v>
      </c>
      <c r="AO10" s="88">
        <v>4</v>
      </c>
      <c r="AP10" s="489"/>
      <c r="AQ10" s="497">
        <v>1</v>
      </c>
      <c r="AR10" s="427"/>
      <c r="AS10" s="93">
        <v>4</v>
      </c>
      <c r="AT10" s="82"/>
      <c r="AU10" s="413">
        <v>4</v>
      </c>
      <c r="AV10" s="91"/>
      <c r="AW10" s="78"/>
      <c r="AX10" s="77"/>
      <c r="AY10" s="90"/>
      <c r="AZ10" s="89"/>
      <c r="BA10" s="94">
        <v>4</v>
      </c>
      <c r="BB10" s="501"/>
      <c r="BC10" s="253">
        <f t="shared" si="4"/>
        <v>28.2</v>
      </c>
      <c r="BD10" s="511"/>
      <c r="BE10" s="511"/>
      <c r="BF10" s="463">
        <f t="shared" si="5"/>
        <v>28.2</v>
      </c>
      <c r="BG10" s="100" t="str">
        <f t="shared" si="6"/>
        <v>FX</v>
      </c>
      <c r="BH10" s="464">
        <f t="shared" si="7"/>
        <v>2</v>
      </c>
      <c r="BI10" s="515"/>
      <c r="BJ10" s="516"/>
      <c r="BK10" s="503" t="s">
        <v>88</v>
      </c>
      <c r="BL10" s="283"/>
      <c r="BM10" s="283"/>
      <c r="BN10" s="284"/>
      <c r="BO10" s="437"/>
    </row>
    <row r="11" spans="1:67" ht="18.75">
      <c r="A11" s="451">
        <v>6</v>
      </c>
      <c r="B11" s="459" t="s">
        <v>89</v>
      </c>
      <c r="C11" s="76">
        <v>1</v>
      </c>
      <c r="D11" s="77">
        <v>5</v>
      </c>
      <c r="E11" s="77">
        <v>4</v>
      </c>
      <c r="F11" s="78">
        <v>4</v>
      </c>
      <c r="G11" s="80">
        <v>5</v>
      </c>
      <c r="H11" s="81"/>
      <c r="I11" s="78">
        <v>4</v>
      </c>
      <c r="J11" s="78">
        <v>5</v>
      </c>
      <c r="K11" s="79">
        <v>4</v>
      </c>
      <c r="L11" s="418"/>
      <c r="M11" s="76">
        <v>1</v>
      </c>
      <c r="N11" s="83">
        <v>4</v>
      </c>
      <c r="O11" s="78">
        <v>5</v>
      </c>
      <c r="P11" s="78">
        <v>4</v>
      </c>
      <c r="Q11" s="78">
        <v>4</v>
      </c>
      <c r="R11" s="85">
        <v>4</v>
      </c>
      <c r="S11" s="253">
        <f t="shared" si="0"/>
        <v>21</v>
      </c>
      <c r="T11" s="175">
        <f t="shared" si="1"/>
        <v>2</v>
      </c>
      <c r="U11" s="81">
        <v>1</v>
      </c>
      <c r="V11" s="88">
        <v>5</v>
      </c>
      <c r="W11" s="88">
        <v>5</v>
      </c>
      <c r="X11" s="79">
        <v>5</v>
      </c>
      <c r="Y11" s="387"/>
      <c r="Z11" s="78">
        <v>4</v>
      </c>
      <c r="AA11" s="390">
        <v>4</v>
      </c>
      <c r="AB11" s="388">
        <v>4</v>
      </c>
      <c r="AC11" s="398">
        <v>1</v>
      </c>
      <c r="AD11" s="78">
        <v>4</v>
      </c>
      <c r="AE11" s="90">
        <v>4</v>
      </c>
      <c r="AF11" s="401">
        <v>4</v>
      </c>
      <c r="AG11" s="396">
        <v>1</v>
      </c>
      <c r="AH11" s="81">
        <v>4</v>
      </c>
      <c r="AI11" s="81"/>
      <c r="AJ11" s="79"/>
      <c r="AK11" s="387">
        <v>1</v>
      </c>
      <c r="AL11" s="78">
        <v>5</v>
      </c>
      <c r="AM11" s="174">
        <f t="shared" si="2"/>
        <v>36.5</v>
      </c>
      <c r="AN11" s="462">
        <f t="shared" si="3"/>
        <v>2</v>
      </c>
      <c r="AO11" s="88">
        <v>4</v>
      </c>
      <c r="AP11" s="489"/>
      <c r="AQ11" s="497">
        <v>1</v>
      </c>
      <c r="AR11" s="427"/>
      <c r="AS11" s="93"/>
      <c r="AT11" s="428"/>
      <c r="AU11" s="413">
        <v>4</v>
      </c>
      <c r="AV11" s="91">
        <v>5</v>
      </c>
      <c r="AW11" s="78">
        <v>5</v>
      </c>
      <c r="AX11" s="93">
        <v>5</v>
      </c>
      <c r="AY11" s="90">
        <v>5</v>
      </c>
      <c r="AZ11" s="89">
        <v>5</v>
      </c>
      <c r="BA11" s="94">
        <v>5</v>
      </c>
      <c r="BB11" s="501">
        <v>5</v>
      </c>
      <c r="BC11" s="253">
        <f t="shared" si="4"/>
        <v>53.666666666666664</v>
      </c>
      <c r="BD11" s="511"/>
      <c r="BE11" s="511"/>
      <c r="BF11" s="463">
        <f t="shared" si="5"/>
        <v>53.666666666666664</v>
      </c>
      <c r="BG11" s="100" t="str">
        <f t="shared" si="6"/>
        <v>E</v>
      </c>
      <c r="BH11" s="464">
        <f t="shared" si="7"/>
        <v>3</v>
      </c>
      <c r="BI11" s="137"/>
      <c r="BJ11" s="170"/>
      <c r="BK11" s="503" t="s">
        <v>221</v>
      </c>
      <c r="BL11" s="283"/>
      <c r="BM11" s="283"/>
      <c r="BN11" s="284"/>
      <c r="BO11" s="437"/>
    </row>
    <row r="12" spans="1:67" ht="18.75">
      <c r="A12" s="452">
        <v>7</v>
      </c>
      <c r="B12" s="459" t="s">
        <v>90</v>
      </c>
      <c r="C12" s="76"/>
      <c r="D12" s="78">
        <v>4</v>
      </c>
      <c r="E12" s="78">
        <v>5</v>
      </c>
      <c r="F12" s="78"/>
      <c r="G12" s="80"/>
      <c r="H12" s="81"/>
      <c r="I12" s="78">
        <v>4</v>
      </c>
      <c r="J12" s="78">
        <v>5</v>
      </c>
      <c r="K12" s="79">
        <v>5</v>
      </c>
      <c r="L12" s="79"/>
      <c r="M12" s="76"/>
      <c r="N12" s="83">
        <v>5</v>
      </c>
      <c r="O12" s="93">
        <v>5</v>
      </c>
      <c r="P12" s="78">
        <v>5</v>
      </c>
      <c r="Q12" s="78">
        <v>4</v>
      </c>
      <c r="R12" s="85">
        <v>5</v>
      </c>
      <c r="S12" s="253">
        <f t="shared" si="0"/>
        <v>18.8</v>
      </c>
      <c r="T12" s="175">
        <f t="shared" si="1"/>
        <v>2</v>
      </c>
      <c r="U12" s="81"/>
      <c r="V12" s="88"/>
      <c r="W12" s="88"/>
      <c r="X12" s="79">
        <v>4</v>
      </c>
      <c r="Y12" s="387"/>
      <c r="Z12" s="78"/>
      <c r="AA12" s="390"/>
      <c r="AB12" s="388"/>
      <c r="AC12" s="398"/>
      <c r="AD12" s="78">
        <v>4</v>
      </c>
      <c r="AE12" s="90">
        <v>4</v>
      </c>
      <c r="AF12" s="399"/>
      <c r="AG12" s="396"/>
      <c r="AH12" s="140">
        <v>4</v>
      </c>
      <c r="AI12" s="140">
        <v>4</v>
      </c>
      <c r="AJ12" s="79"/>
      <c r="AK12" s="387"/>
      <c r="AL12" s="78">
        <v>5</v>
      </c>
      <c r="AM12" s="174">
        <f t="shared" si="2"/>
        <v>21.9</v>
      </c>
      <c r="AN12" s="462">
        <f t="shared" si="3"/>
        <v>1</v>
      </c>
      <c r="AO12" s="427">
        <v>4</v>
      </c>
      <c r="AP12" s="487">
        <v>4</v>
      </c>
      <c r="AQ12" s="497"/>
      <c r="AR12" s="427">
        <v>5</v>
      </c>
      <c r="AS12" s="93">
        <v>5</v>
      </c>
      <c r="AT12" s="428"/>
      <c r="AU12" s="413">
        <v>4</v>
      </c>
      <c r="AV12" s="91">
        <v>5</v>
      </c>
      <c r="AW12" s="78">
        <v>5</v>
      </c>
      <c r="AX12" s="93">
        <v>5</v>
      </c>
      <c r="AY12" s="90">
        <v>4</v>
      </c>
      <c r="AZ12" s="89">
        <v>4</v>
      </c>
      <c r="BA12" s="94">
        <v>5</v>
      </c>
      <c r="BB12" s="500">
        <v>5</v>
      </c>
      <c r="BC12" s="253">
        <f t="shared" si="4"/>
        <v>51.266666666666673</v>
      </c>
      <c r="BD12" s="511"/>
      <c r="BE12" s="511"/>
      <c r="BF12" s="463">
        <f t="shared" si="5"/>
        <v>51.266666666666673</v>
      </c>
      <c r="BG12" s="100" t="str">
        <f t="shared" si="6"/>
        <v>E</v>
      </c>
      <c r="BH12" s="464">
        <f t="shared" si="7"/>
        <v>3</v>
      </c>
      <c r="BI12" s="515"/>
      <c r="BJ12" s="516"/>
      <c r="BK12" s="503" t="s">
        <v>218</v>
      </c>
      <c r="BL12" s="283"/>
      <c r="BM12" s="283"/>
      <c r="BN12" s="284"/>
      <c r="BO12" s="437"/>
    </row>
    <row r="13" spans="1:67" ht="18.75">
      <c r="A13" s="453">
        <v>8</v>
      </c>
      <c r="B13" s="459" t="s">
        <v>92</v>
      </c>
      <c r="C13" s="76">
        <v>1</v>
      </c>
      <c r="D13" s="78">
        <v>4</v>
      </c>
      <c r="E13" s="78"/>
      <c r="F13" s="78">
        <v>4</v>
      </c>
      <c r="G13" s="80"/>
      <c r="H13" s="81"/>
      <c r="I13" s="78">
        <v>4</v>
      </c>
      <c r="J13" s="78">
        <v>4</v>
      </c>
      <c r="K13" s="79">
        <v>5</v>
      </c>
      <c r="L13" s="79">
        <v>4</v>
      </c>
      <c r="M13" s="76">
        <v>1</v>
      </c>
      <c r="N13" s="83">
        <v>4</v>
      </c>
      <c r="O13" s="93">
        <v>4</v>
      </c>
      <c r="P13" s="78"/>
      <c r="Q13" s="78">
        <v>4</v>
      </c>
      <c r="R13" s="85">
        <v>5</v>
      </c>
      <c r="S13" s="253">
        <f t="shared" si="0"/>
        <v>17.600000000000001</v>
      </c>
      <c r="T13" s="175">
        <f t="shared" si="1"/>
        <v>2</v>
      </c>
      <c r="U13" s="81">
        <v>1</v>
      </c>
      <c r="V13" s="88">
        <v>5</v>
      </c>
      <c r="W13" s="88">
        <v>4</v>
      </c>
      <c r="X13" s="79">
        <v>5</v>
      </c>
      <c r="Y13" s="387"/>
      <c r="Z13" s="78">
        <v>5</v>
      </c>
      <c r="AA13" s="88">
        <v>5</v>
      </c>
      <c r="AB13" s="388"/>
      <c r="AC13" s="398">
        <v>1</v>
      </c>
      <c r="AD13" s="78">
        <v>5</v>
      </c>
      <c r="AE13" s="90">
        <v>5</v>
      </c>
      <c r="AF13" s="401">
        <v>4</v>
      </c>
      <c r="AG13" s="81"/>
      <c r="AH13" s="81"/>
      <c r="AI13" s="81"/>
      <c r="AJ13" s="79"/>
      <c r="AK13" s="387"/>
      <c r="AL13" s="78"/>
      <c r="AM13" s="174">
        <f t="shared" si="2"/>
        <v>28.8</v>
      </c>
      <c r="AN13" s="462">
        <f t="shared" si="3"/>
        <v>1</v>
      </c>
      <c r="AO13" s="427"/>
      <c r="AP13" s="487"/>
      <c r="AQ13" s="497">
        <v>1</v>
      </c>
      <c r="AR13" s="427"/>
      <c r="AS13" s="93"/>
      <c r="AT13" s="428"/>
      <c r="AU13" s="413">
        <v>4</v>
      </c>
      <c r="AV13" s="91"/>
      <c r="AW13" s="78"/>
      <c r="AX13" s="93"/>
      <c r="AY13" s="90"/>
      <c r="AZ13" s="89">
        <v>4</v>
      </c>
      <c r="BA13" s="94">
        <v>4</v>
      </c>
      <c r="BB13" s="501"/>
      <c r="BC13" s="253">
        <f t="shared" si="4"/>
        <v>27.866666666666664</v>
      </c>
      <c r="BD13" s="511"/>
      <c r="BE13" s="511"/>
      <c r="BF13" s="463">
        <f t="shared" si="5"/>
        <v>27.866666666666664</v>
      </c>
      <c r="BG13" s="100" t="str">
        <f t="shared" si="6"/>
        <v>FX</v>
      </c>
      <c r="BH13" s="464">
        <f t="shared" si="7"/>
        <v>2</v>
      </c>
      <c r="BI13" s="137"/>
      <c r="BJ13" s="170"/>
      <c r="BK13" s="503" t="s">
        <v>127</v>
      </c>
      <c r="BL13" s="283"/>
      <c r="BM13" s="283"/>
      <c r="BN13" s="284"/>
      <c r="BO13" s="437"/>
    </row>
    <row r="14" spans="1:67" ht="18.75">
      <c r="A14" s="453">
        <v>9</v>
      </c>
      <c r="B14" s="459" t="s">
        <v>93</v>
      </c>
      <c r="C14" s="466">
        <v>1</v>
      </c>
      <c r="D14" s="77">
        <v>4</v>
      </c>
      <c r="E14" s="77">
        <v>5</v>
      </c>
      <c r="F14" s="77">
        <v>4</v>
      </c>
      <c r="G14" s="82">
        <v>5</v>
      </c>
      <c r="H14" s="156"/>
      <c r="I14" s="143">
        <v>4</v>
      </c>
      <c r="J14" s="143">
        <v>5</v>
      </c>
      <c r="K14" s="144">
        <v>4</v>
      </c>
      <c r="L14" s="144">
        <v>5</v>
      </c>
      <c r="M14" s="76">
        <v>1</v>
      </c>
      <c r="N14" s="77">
        <v>5</v>
      </c>
      <c r="O14" s="77">
        <v>4</v>
      </c>
      <c r="P14" s="78">
        <v>5</v>
      </c>
      <c r="Q14" s="78">
        <v>4</v>
      </c>
      <c r="R14" s="85">
        <v>5</v>
      </c>
      <c r="S14" s="253">
        <f t="shared" si="0"/>
        <v>21</v>
      </c>
      <c r="T14" s="175">
        <f t="shared" si="1"/>
        <v>2</v>
      </c>
      <c r="U14" s="156">
        <v>1</v>
      </c>
      <c r="V14" s="152">
        <v>5</v>
      </c>
      <c r="W14" s="152">
        <v>4</v>
      </c>
      <c r="X14" s="147">
        <v>5</v>
      </c>
      <c r="Y14" s="387"/>
      <c r="Z14" s="78">
        <v>5</v>
      </c>
      <c r="AA14" s="471">
        <v>5</v>
      </c>
      <c r="AB14" s="388"/>
      <c r="AC14" s="475">
        <v>1</v>
      </c>
      <c r="AD14" s="78">
        <v>5</v>
      </c>
      <c r="AE14" s="90">
        <v>4</v>
      </c>
      <c r="AF14" s="401">
        <v>4</v>
      </c>
      <c r="AG14" s="457"/>
      <c r="AH14" s="156"/>
      <c r="AI14" s="156"/>
      <c r="AJ14" s="147"/>
      <c r="AK14" s="387">
        <v>1</v>
      </c>
      <c r="AL14" s="78"/>
      <c r="AM14" s="174">
        <f t="shared" si="2"/>
        <v>30.5</v>
      </c>
      <c r="AN14" s="462">
        <f t="shared" si="3"/>
        <v>2</v>
      </c>
      <c r="AO14" s="471"/>
      <c r="AP14" s="487"/>
      <c r="AQ14" s="67"/>
      <c r="AR14" s="471"/>
      <c r="AS14" s="77"/>
      <c r="AT14" s="82"/>
      <c r="AU14" s="457">
        <v>4</v>
      </c>
      <c r="AV14" s="158"/>
      <c r="AW14" s="143"/>
      <c r="AX14" s="143"/>
      <c r="AY14" s="155"/>
      <c r="AZ14" s="154">
        <v>4</v>
      </c>
      <c r="BA14" s="159">
        <v>4</v>
      </c>
      <c r="BB14" s="481"/>
      <c r="BC14" s="253">
        <f t="shared" si="4"/>
        <v>28.333333333333332</v>
      </c>
      <c r="BD14" s="511"/>
      <c r="BE14" s="511"/>
      <c r="BF14" s="463">
        <f t="shared" si="5"/>
        <v>28.333333333333332</v>
      </c>
      <c r="BG14" s="100" t="str">
        <f t="shared" si="6"/>
        <v>FX</v>
      </c>
      <c r="BH14" s="464">
        <f t="shared" si="7"/>
        <v>2</v>
      </c>
      <c r="BI14" s="137"/>
      <c r="BJ14" s="170"/>
      <c r="BK14" s="503"/>
      <c r="BL14" s="283"/>
      <c r="BM14" s="283"/>
      <c r="BN14" s="284"/>
      <c r="BO14" s="437"/>
    </row>
    <row r="15" spans="1:67" ht="18.75">
      <c r="A15" s="453">
        <v>10</v>
      </c>
      <c r="B15" s="459" t="s">
        <v>94</v>
      </c>
      <c r="C15" s="167"/>
      <c r="D15" s="168"/>
      <c r="E15" s="168"/>
      <c r="F15" s="77"/>
      <c r="G15" s="170"/>
      <c r="H15" s="171"/>
      <c r="I15" s="137">
        <v>5</v>
      </c>
      <c r="J15" s="137">
        <v>5</v>
      </c>
      <c r="K15" s="137">
        <v>4</v>
      </c>
      <c r="L15" s="172"/>
      <c r="M15" s="136"/>
      <c r="N15" s="137"/>
      <c r="O15" s="137"/>
      <c r="P15" s="137"/>
      <c r="Q15" s="137">
        <v>4</v>
      </c>
      <c r="R15" s="170">
        <v>4</v>
      </c>
      <c r="S15" s="253">
        <f t="shared" si="0"/>
        <v>8.8000000000000007</v>
      </c>
      <c r="T15" s="175">
        <f t="shared" si="1"/>
        <v>1</v>
      </c>
      <c r="U15" s="171"/>
      <c r="V15" s="137"/>
      <c r="W15" s="137"/>
      <c r="X15" s="172"/>
      <c r="Y15" s="136"/>
      <c r="Z15" s="137"/>
      <c r="AA15" s="137"/>
      <c r="AB15" s="170"/>
      <c r="AC15" s="476"/>
      <c r="AD15" s="137"/>
      <c r="AE15" s="137"/>
      <c r="AF15" s="399"/>
      <c r="AG15" s="171"/>
      <c r="AH15" s="137"/>
      <c r="AI15" s="137"/>
      <c r="AJ15" s="172"/>
      <c r="AK15" s="136"/>
      <c r="AL15" s="137"/>
      <c r="AM15" s="174">
        <f t="shared" si="2"/>
        <v>4.4000000000000004</v>
      </c>
      <c r="AN15" s="462">
        <f t="shared" si="3"/>
        <v>0</v>
      </c>
      <c r="AO15" s="137"/>
      <c r="AP15" s="487"/>
      <c r="AQ15" s="136"/>
      <c r="AR15" s="137"/>
      <c r="AS15" s="137"/>
      <c r="AT15" s="170"/>
      <c r="AU15" s="171"/>
      <c r="AV15" s="137"/>
      <c r="AW15" s="137"/>
      <c r="AX15" s="137"/>
      <c r="AY15" s="137">
        <v>4</v>
      </c>
      <c r="AZ15" s="137"/>
      <c r="BA15" s="137">
        <v>4</v>
      </c>
      <c r="BB15" s="172"/>
      <c r="BC15" s="253">
        <f t="shared" si="4"/>
        <v>8.2666666666666675</v>
      </c>
      <c r="BD15" s="511"/>
      <c r="BE15" s="511"/>
      <c r="BF15" s="463">
        <f t="shared" si="5"/>
        <v>8.2666666666666675</v>
      </c>
      <c r="BG15" s="100" t="str">
        <f t="shared" si="6"/>
        <v>F</v>
      </c>
      <c r="BH15" s="464">
        <f t="shared" si="7"/>
        <v>2</v>
      </c>
      <c r="BI15" s="137"/>
      <c r="BJ15" s="170"/>
      <c r="BK15" s="283" t="s">
        <v>95</v>
      </c>
      <c r="BL15" s="283"/>
      <c r="BM15" s="283"/>
      <c r="BN15" s="284"/>
      <c r="BO15" s="437"/>
    </row>
    <row r="16" spans="1:67" ht="18.75">
      <c r="A16" s="453">
        <v>11</v>
      </c>
      <c r="B16" s="459" t="s">
        <v>96</v>
      </c>
      <c r="C16" s="167"/>
      <c r="D16" s="168">
        <v>5</v>
      </c>
      <c r="E16" s="168">
        <v>5</v>
      </c>
      <c r="F16" s="77">
        <v>5</v>
      </c>
      <c r="G16" s="170">
        <v>5</v>
      </c>
      <c r="H16" s="171"/>
      <c r="I16" s="137">
        <v>5</v>
      </c>
      <c r="J16" s="137">
        <v>5</v>
      </c>
      <c r="K16" s="137">
        <v>5</v>
      </c>
      <c r="L16" s="172"/>
      <c r="M16" s="136"/>
      <c r="N16" s="137">
        <v>5</v>
      </c>
      <c r="O16" s="137">
        <v>4</v>
      </c>
      <c r="P16" s="137">
        <v>4</v>
      </c>
      <c r="Q16" s="137">
        <v>5</v>
      </c>
      <c r="R16" s="170">
        <v>5</v>
      </c>
      <c r="S16" s="253">
        <f t="shared" si="0"/>
        <v>21</v>
      </c>
      <c r="T16" s="175">
        <f t="shared" si="1"/>
        <v>2</v>
      </c>
      <c r="U16" s="171"/>
      <c r="V16" s="137">
        <v>5</v>
      </c>
      <c r="W16" s="137">
        <v>5</v>
      </c>
      <c r="X16" s="172">
        <v>5</v>
      </c>
      <c r="Y16" s="136"/>
      <c r="Z16" s="137">
        <v>5</v>
      </c>
      <c r="AA16" s="137">
        <v>5</v>
      </c>
      <c r="AB16" s="170">
        <v>5</v>
      </c>
      <c r="AC16" s="477">
        <v>1</v>
      </c>
      <c r="AD16" s="137">
        <v>5</v>
      </c>
      <c r="AE16" s="137">
        <v>5</v>
      </c>
      <c r="AF16" s="401"/>
      <c r="AG16" s="171"/>
      <c r="AH16" s="137"/>
      <c r="AI16" s="137"/>
      <c r="AJ16" s="172"/>
      <c r="AK16" s="136"/>
      <c r="AL16" s="137"/>
      <c r="AM16" s="174">
        <f t="shared" si="2"/>
        <v>31</v>
      </c>
      <c r="AN16" s="462">
        <f t="shared" si="3"/>
        <v>2</v>
      </c>
      <c r="AO16" s="137"/>
      <c r="AP16" s="487"/>
      <c r="AQ16" s="136"/>
      <c r="AR16" s="137"/>
      <c r="AS16" s="137"/>
      <c r="AT16" s="170"/>
      <c r="AU16" s="171">
        <v>4</v>
      </c>
      <c r="AV16" s="137"/>
      <c r="AW16" s="137"/>
      <c r="AX16" s="137">
        <v>4</v>
      </c>
      <c r="AY16" s="137">
        <v>4</v>
      </c>
      <c r="AZ16" s="137"/>
      <c r="BA16" s="137"/>
      <c r="BB16" s="172">
        <v>4</v>
      </c>
      <c r="BC16" s="253">
        <f t="shared" si="4"/>
        <v>31.333333333333332</v>
      </c>
      <c r="BD16" s="511"/>
      <c r="BE16" s="511"/>
      <c r="BF16" s="463">
        <f t="shared" si="5"/>
        <v>31.333333333333332</v>
      </c>
      <c r="BG16" s="100" t="str">
        <f t="shared" si="6"/>
        <v>FX</v>
      </c>
      <c r="BH16" s="464">
        <f t="shared" si="7"/>
        <v>2</v>
      </c>
      <c r="BI16" s="137"/>
      <c r="BJ16" s="170"/>
      <c r="BK16" s="283" t="s">
        <v>220</v>
      </c>
      <c r="BL16" s="283"/>
      <c r="BM16" s="283"/>
      <c r="BN16" s="284"/>
      <c r="BO16" s="437"/>
    </row>
    <row r="17" spans="1:67" ht="18.75">
      <c r="A17" s="453">
        <v>12</v>
      </c>
      <c r="B17" s="459" t="s">
        <v>97</v>
      </c>
      <c r="C17" s="167">
        <v>1</v>
      </c>
      <c r="D17" s="168">
        <v>4</v>
      </c>
      <c r="E17" s="168"/>
      <c r="F17" s="77"/>
      <c r="G17" s="170"/>
      <c r="H17" s="171"/>
      <c r="I17" s="137"/>
      <c r="J17" s="137"/>
      <c r="K17" s="137">
        <v>4</v>
      </c>
      <c r="L17" s="172"/>
      <c r="M17" s="136">
        <v>1</v>
      </c>
      <c r="N17" s="137">
        <v>4</v>
      </c>
      <c r="O17" s="137">
        <v>5</v>
      </c>
      <c r="P17" s="137"/>
      <c r="Q17" s="137"/>
      <c r="R17" s="170">
        <v>5</v>
      </c>
      <c r="S17" s="253">
        <f t="shared" si="0"/>
        <v>9.6</v>
      </c>
      <c r="T17" s="175">
        <f t="shared" si="1"/>
        <v>1</v>
      </c>
      <c r="U17" s="171">
        <v>1</v>
      </c>
      <c r="V17" s="137">
        <v>5</v>
      </c>
      <c r="W17" s="137"/>
      <c r="X17" s="172"/>
      <c r="Y17" s="136"/>
      <c r="Z17" s="137"/>
      <c r="AA17" s="137"/>
      <c r="AB17" s="170"/>
      <c r="AC17" s="477">
        <v>1</v>
      </c>
      <c r="AD17" s="137"/>
      <c r="AE17" s="137"/>
      <c r="AF17" s="399"/>
      <c r="AG17" s="171">
        <v>1</v>
      </c>
      <c r="AH17" s="137"/>
      <c r="AI17" s="137">
        <v>5</v>
      </c>
      <c r="AJ17" s="172"/>
      <c r="AK17" s="136"/>
      <c r="AL17" s="137"/>
      <c r="AM17" s="174">
        <f t="shared" si="2"/>
        <v>11.3</v>
      </c>
      <c r="AN17" s="462">
        <f t="shared" si="3"/>
        <v>0</v>
      </c>
      <c r="AO17" s="137">
        <v>5</v>
      </c>
      <c r="AP17" s="487"/>
      <c r="AQ17" s="136">
        <v>1</v>
      </c>
      <c r="AR17" s="137"/>
      <c r="AS17" s="137">
        <v>4</v>
      </c>
      <c r="AT17" s="170"/>
      <c r="AU17" s="171">
        <v>4</v>
      </c>
      <c r="AV17" s="137">
        <v>5</v>
      </c>
      <c r="AW17" s="137">
        <v>5</v>
      </c>
      <c r="AX17" s="137">
        <v>5</v>
      </c>
      <c r="AY17" s="137"/>
      <c r="AZ17" s="137"/>
      <c r="BA17" s="137">
        <v>5</v>
      </c>
      <c r="BB17" s="172"/>
      <c r="BC17" s="253">
        <f t="shared" si="4"/>
        <v>30.2</v>
      </c>
      <c r="BD17" s="511"/>
      <c r="BE17" s="511"/>
      <c r="BF17" s="463">
        <f t="shared" si="5"/>
        <v>30.2</v>
      </c>
      <c r="BG17" s="100" t="str">
        <f t="shared" si="6"/>
        <v>FX</v>
      </c>
      <c r="BH17" s="464">
        <f t="shared" si="7"/>
        <v>2</v>
      </c>
      <c r="BI17" s="137"/>
      <c r="BJ17" s="170"/>
      <c r="BK17" s="283" t="s">
        <v>98</v>
      </c>
      <c r="BL17" s="283"/>
      <c r="BM17" s="283"/>
      <c r="BN17" s="284"/>
      <c r="BO17" s="437"/>
    </row>
    <row r="18" spans="1:67" ht="18.75">
      <c r="A18" s="453">
        <v>13</v>
      </c>
      <c r="B18" s="459" t="s">
        <v>99</v>
      </c>
      <c r="C18" s="167">
        <v>1</v>
      </c>
      <c r="D18" s="168">
        <v>5</v>
      </c>
      <c r="E18" s="168">
        <v>5</v>
      </c>
      <c r="F18" s="77">
        <v>5</v>
      </c>
      <c r="G18" s="170">
        <v>5</v>
      </c>
      <c r="H18" s="171"/>
      <c r="I18" s="137">
        <v>4</v>
      </c>
      <c r="J18" s="137">
        <v>5</v>
      </c>
      <c r="K18" s="137">
        <v>4</v>
      </c>
      <c r="L18" s="172">
        <v>5</v>
      </c>
      <c r="M18" s="136"/>
      <c r="N18" s="137">
        <v>5</v>
      </c>
      <c r="O18" s="137">
        <v>5</v>
      </c>
      <c r="P18" s="137">
        <v>5</v>
      </c>
      <c r="Q18" s="137">
        <v>5</v>
      </c>
      <c r="R18" s="170">
        <v>4</v>
      </c>
      <c r="S18" s="253">
        <f t="shared" si="0"/>
        <v>21</v>
      </c>
      <c r="T18" s="175">
        <f t="shared" si="1"/>
        <v>2</v>
      </c>
      <c r="U18" s="171"/>
      <c r="V18" s="137">
        <v>4</v>
      </c>
      <c r="W18" s="137">
        <v>5</v>
      </c>
      <c r="X18" s="172">
        <v>4</v>
      </c>
      <c r="Y18" s="136"/>
      <c r="Z18" s="137"/>
      <c r="AA18" s="137"/>
      <c r="AB18" s="170"/>
      <c r="AC18" s="403">
        <v>1</v>
      </c>
      <c r="AD18" s="137"/>
      <c r="AE18" s="137"/>
      <c r="AF18" s="399"/>
      <c r="AG18" s="171">
        <v>1</v>
      </c>
      <c r="AH18" s="137"/>
      <c r="AI18" s="137"/>
      <c r="AJ18" s="172"/>
      <c r="AK18" s="136"/>
      <c r="AL18" s="137"/>
      <c r="AM18" s="174">
        <f t="shared" si="2"/>
        <v>18</v>
      </c>
      <c r="AN18" s="462">
        <f t="shared" si="3"/>
        <v>1</v>
      </c>
      <c r="AO18" s="137"/>
      <c r="AP18" s="487">
        <v>4</v>
      </c>
      <c r="AQ18" s="136">
        <v>1</v>
      </c>
      <c r="AR18" s="137"/>
      <c r="AS18" s="137"/>
      <c r="AT18" s="170"/>
      <c r="AU18" s="171">
        <v>4</v>
      </c>
      <c r="AV18" s="137">
        <v>4</v>
      </c>
      <c r="AW18" s="137">
        <v>4</v>
      </c>
      <c r="AX18" s="137">
        <v>4</v>
      </c>
      <c r="AY18" s="137">
        <v>4</v>
      </c>
      <c r="AZ18" s="137">
        <v>4</v>
      </c>
      <c r="BA18" s="137">
        <v>5</v>
      </c>
      <c r="BB18" s="172">
        <v>4</v>
      </c>
      <c r="BC18" s="253">
        <f t="shared" si="4"/>
        <v>37.333333333333336</v>
      </c>
      <c r="BD18" s="511"/>
      <c r="BE18" s="511"/>
      <c r="BF18" s="463">
        <f t="shared" si="5"/>
        <v>37.333333333333336</v>
      </c>
      <c r="BG18" s="100" t="str">
        <f t="shared" si="6"/>
        <v>FX</v>
      </c>
      <c r="BH18" s="464">
        <f t="shared" si="7"/>
        <v>2</v>
      </c>
      <c r="BI18" s="517"/>
      <c r="BJ18" s="170"/>
      <c r="BK18" s="283" t="s">
        <v>100</v>
      </c>
      <c r="BL18" s="283"/>
      <c r="BM18" s="283"/>
      <c r="BN18" s="284"/>
      <c r="BO18" s="437"/>
    </row>
    <row r="19" spans="1:67" ht="18.75">
      <c r="A19" s="453">
        <v>14</v>
      </c>
      <c r="B19" s="459" t="s">
        <v>101</v>
      </c>
      <c r="C19" s="167">
        <v>1</v>
      </c>
      <c r="D19" s="168">
        <v>4</v>
      </c>
      <c r="E19" s="168"/>
      <c r="F19" s="77">
        <v>5</v>
      </c>
      <c r="G19" s="170"/>
      <c r="H19" s="171"/>
      <c r="I19" s="137">
        <v>5</v>
      </c>
      <c r="J19" s="137">
        <v>4</v>
      </c>
      <c r="K19" s="137">
        <v>4</v>
      </c>
      <c r="L19" s="172"/>
      <c r="M19" s="136">
        <v>1</v>
      </c>
      <c r="N19" s="138">
        <v>5</v>
      </c>
      <c r="O19" s="137">
        <v>5</v>
      </c>
      <c r="P19" s="137"/>
      <c r="Q19" s="137">
        <v>5</v>
      </c>
      <c r="R19" s="170">
        <v>4</v>
      </c>
      <c r="S19" s="253">
        <f t="shared" si="0"/>
        <v>17.2</v>
      </c>
      <c r="T19" s="175">
        <f t="shared" si="1"/>
        <v>2</v>
      </c>
      <c r="U19" s="171">
        <v>1</v>
      </c>
      <c r="V19" s="137">
        <v>4</v>
      </c>
      <c r="W19" s="137"/>
      <c r="X19" s="172"/>
      <c r="Y19" s="136"/>
      <c r="Z19" s="137"/>
      <c r="AA19" s="137"/>
      <c r="AB19" s="170"/>
      <c r="AC19" s="477">
        <v>1</v>
      </c>
      <c r="AD19" s="137">
        <v>5</v>
      </c>
      <c r="AE19" s="137">
        <v>4</v>
      </c>
      <c r="AF19" s="399"/>
      <c r="AG19" s="171">
        <v>1</v>
      </c>
      <c r="AH19" s="137"/>
      <c r="AI19" s="137"/>
      <c r="AJ19" s="172"/>
      <c r="AK19" s="136"/>
      <c r="AL19" s="137"/>
      <c r="AM19" s="174">
        <f t="shared" si="2"/>
        <v>16.600000000000001</v>
      </c>
      <c r="AN19" s="462">
        <f t="shared" si="3"/>
        <v>1</v>
      </c>
      <c r="AO19" s="137">
        <v>4</v>
      </c>
      <c r="AP19" s="487"/>
      <c r="AQ19" s="136">
        <v>1</v>
      </c>
      <c r="AR19" s="137"/>
      <c r="AS19" s="137"/>
      <c r="AT19" s="170"/>
      <c r="AU19" s="171">
        <v>4</v>
      </c>
      <c r="AV19" s="137"/>
      <c r="AW19" s="137"/>
      <c r="AX19" s="137"/>
      <c r="AY19" s="137"/>
      <c r="AZ19" s="137"/>
      <c r="BA19" s="137">
        <v>5</v>
      </c>
      <c r="BB19" s="172"/>
      <c r="BC19" s="253">
        <f t="shared" si="4"/>
        <v>20.400000000000002</v>
      </c>
      <c r="BD19" s="511"/>
      <c r="BE19" s="511"/>
      <c r="BF19" s="463">
        <f t="shared" si="5"/>
        <v>20.400000000000002</v>
      </c>
      <c r="BG19" s="100" t="str">
        <f t="shared" si="6"/>
        <v>F</v>
      </c>
      <c r="BH19" s="464">
        <f t="shared" si="7"/>
        <v>2</v>
      </c>
      <c r="BI19" s="137"/>
      <c r="BJ19" s="170"/>
      <c r="BK19" s="283" t="s">
        <v>102</v>
      </c>
      <c r="BL19" s="283"/>
      <c r="BM19" s="283"/>
      <c r="BN19" s="284"/>
      <c r="BO19" s="437"/>
    </row>
    <row r="20" spans="1:67" ht="18.75">
      <c r="A20" s="453">
        <v>15</v>
      </c>
      <c r="B20" s="460" t="s">
        <v>103</v>
      </c>
      <c r="C20" s="167">
        <v>1</v>
      </c>
      <c r="D20" s="168">
        <v>4</v>
      </c>
      <c r="E20" s="168">
        <v>4</v>
      </c>
      <c r="F20" s="77">
        <v>4</v>
      </c>
      <c r="G20" s="170">
        <v>5</v>
      </c>
      <c r="H20" s="171">
        <v>1</v>
      </c>
      <c r="I20" s="137">
        <v>4</v>
      </c>
      <c r="J20" s="137">
        <v>5</v>
      </c>
      <c r="K20" s="137">
        <v>5</v>
      </c>
      <c r="L20" s="172">
        <v>5</v>
      </c>
      <c r="M20" s="136">
        <v>1</v>
      </c>
      <c r="N20" s="137">
        <v>5</v>
      </c>
      <c r="O20" s="137">
        <v>5</v>
      </c>
      <c r="P20" s="137">
        <v>5</v>
      </c>
      <c r="Q20" s="137">
        <v>4</v>
      </c>
      <c r="R20" s="170">
        <v>4</v>
      </c>
      <c r="S20" s="253">
        <f t="shared" si="0"/>
        <v>21</v>
      </c>
      <c r="T20" s="175">
        <f t="shared" si="1"/>
        <v>2</v>
      </c>
      <c r="U20" s="171">
        <v>1</v>
      </c>
      <c r="V20" s="137">
        <v>4</v>
      </c>
      <c r="W20" s="137">
        <v>5</v>
      </c>
      <c r="X20" s="172">
        <v>5</v>
      </c>
      <c r="Y20" s="136">
        <v>1</v>
      </c>
      <c r="Z20" s="137">
        <v>4</v>
      </c>
      <c r="AA20" s="137">
        <v>4</v>
      </c>
      <c r="AB20" s="170">
        <v>4</v>
      </c>
      <c r="AC20" s="403">
        <v>1</v>
      </c>
      <c r="AD20" s="137">
        <v>5</v>
      </c>
      <c r="AE20" s="137">
        <v>5</v>
      </c>
      <c r="AF20" s="399">
        <v>5</v>
      </c>
      <c r="AG20" s="171">
        <v>1</v>
      </c>
      <c r="AH20" s="137"/>
      <c r="AI20" s="137"/>
      <c r="AJ20" s="172">
        <v>4</v>
      </c>
      <c r="AK20" s="136">
        <v>1</v>
      </c>
      <c r="AL20" s="137">
        <v>5</v>
      </c>
      <c r="AM20" s="174">
        <f t="shared" si="2"/>
        <v>38</v>
      </c>
      <c r="AN20" s="462">
        <f t="shared" si="3"/>
        <v>2</v>
      </c>
      <c r="AO20" s="137">
        <v>5</v>
      </c>
      <c r="AP20" s="487">
        <v>4</v>
      </c>
      <c r="AQ20" s="136">
        <v>1</v>
      </c>
      <c r="AR20" s="137">
        <v>4</v>
      </c>
      <c r="AS20" s="137">
        <v>4</v>
      </c>
      <c r="AT20" s="170">
        <v>5</v>
      </c>
      <c r="AU20" s="171">
        <v>4</v>
      </c>
      <c r="AV20" s="137">
        <v>5</v>
      </c>
      <c r="AW20" s="137">
        <v>4</v>
      </c>
      <c r="AX20" s="137">
        <v>5</v>
      </c>
      <c r="AY20" s="137">
        <v>4</v>
      </c>
      <c r="AZ20" s="137">
        <v>5</v>
      </c>
      <c r="BA20" s="137">
        <v>5</v>
      </c>
      <c r="BB20" s="172">
        <v>5</v>
      </c>
      <c r="BC20" s="253">
        <f t="shared" si="4"/>
        <v>65.333333333333329</v>
      </c>
      <c r="BD20" s="511">
        <v>15</v>
      </c>
      <c r="BE20" s="511">
        <v>15</v>
      </c>
      <c r="BF20" s="463">
        <f t="shared" si="5"/>
        <v>95.333333333333329</v>
      </c>
      <c r="BG20" s="100" t="str">
        <f t="shared" si="6"/>
        <v>A</v>
      </c>
      <c r="BH20" s="464">
        <f t="shared" si="7"/>
        <v>5</v>
      </c>
      <c r="BI20" s="137"/>
      <c r="BJ20" s="170"/>
      <c r="BK20" s="283" t="s">
        <v>127</v>
      </c>
      <c r="BL20" s="283"/>
      <c r="BM20" s="283"/>
      <c r="BN20" s="284"/>
      <c r="BO20" s="437"/>
    </row>
    <row r="21" spans="1:67" ht="18.75">
      <c r="A21" s="454">
        <v>16</v>
      </c>
      <c r="B21" s="459" t="s">
        <v>239</v>
      </c>
      <c r="C21" s="167"/>
      <c r="D21" s="168"/>
      <c r="E21" s="168">
        <v>4</v>
      </c>
      <c r="F21" s="77"/>
      <c r="G21" s="170"/>
      <c r="H21" s="195"/>
      <c r="I21" s="166"/>
      <c r="J21" s="166">
        <v>4</v>
      </c>
      <c r="K21" s="166"/>
      <c r="L21" s="196"/>
      <c r="M21" s="136">
        <v>1</v>
      </c>
      <c r="N21" s="137"/>
      <c r="O21" s="137">
        <v>4</v>
      </c>
      <c r="P21" s="137">
        <v>4</v>
      </c>
      <c r="Q21" s="137"/>
      <c r="R21" s="170"/>
      <c r="S21" s="253">
        <f t="shared" si="0"/>
        <v>6.8</v>
      </c>
      <c r="T21" s="175">
        <f t="shared" si="1"/>
        <v>0</v>
      </c>
      <c r="U21" s="195"/>
      <c r="V21" s="166"/>
      <c r="W21" s="166">
        <v>4</v>
      </c>
      <c r="X21" s="196"/>
      <c r="Y21" s="136"/>
      <c r="Z21" s="137"/>
      <c r="AA21" s="137"/>
      <c r="AB21" s="170"/>
      <c r="AC21" s="477">
        <v>1</v>
      </c>
      <c r="AD21" s="137"/>
      <c r="AE21" s="137"/>
      <c r="AF21" s="399"/>
      <c r="AG21" s="195">
        <v>1</v>
      </c>
      <c r="AH21" s="166"/>
      <c r="AI21" s="166"/>
      <c r="AJ21" s="196"/>
      <c r="AK21" s="136"/>
      <c r="AL21" s="137"/>
      <c r="AM21" s="174">
        <f t="shared" si="2"/>
        <v>6.4</v>
      </c>
      <c r="AN21" s="462">
        <f t="shared" si="3"/>
        <v>0</v>
      </c>
      <c r="AO21" s="137"/>
      <c r="AP21" s="487"/>
      <c r="AQ21" s="136"/>
      <c r="AR21" s="137"/>
      <c r="AS21" s="137"/>
      <c r="AT21" s="170"/>
      <c r="AU21" s="195">
        <v>4</v>
      </c>
      <c r="AV21" s="166"/>
      <c r="AW21" s="166"/>
      <c r="AX21" s="166">
        <v>4</v>
      </c>
      <c r="AY21" s="166">
        <v>4</v>
      </c>
      <c r="AZ21" s="166"/>
      <c r="BA21" s="166"/>
      <c r="BB21" s="196">
        <v>4</v>
      </c>
      <c r="BC21" s="253">
        <f t="shared" si="4"/>
        <v>14.933333333333332</v>
      </c>
      <c r="BD21" s="511"/>
      <c r="BE21" s="511"/>
      <c r="BF21" s="463">
        <f t="shared" si="5"/>
        <v>14.933333333333332</v>
      </c>
      <c r="BG21" s="100" t="str">
        <f t="shared" si="6"/>
        <v>F</v>
      </c>
      <c r="BH21" s="464">
        <f t="shared" si="7"/>
        <v>2</v>
      </c>
      <c r="BI21" s="137"/>
      <c r="BJ21" s="170"/>
      <c r="BK21" s="283" t="s">
        <v>222</v>
      </c>
      <c r="BL21" s="283"/>
      <c r="BM21" s="283"/>
      <c r="BN21" s="284"/>
      <c r="BO21" s="437"/>
    </row>
    <row r="22" spans="1:67" ht="18.75">
      <c r="A22" s="453">
        <v>17</v>
      </c>
      <c r="B22" s="459" t="s">
        <v>105</v>
      </c>
      <c r="C22" s="167"/>
      <c r="D22" s="168">
        <v>5</v>
      </c>
      <c r="E22" s="168"/>
      <c r="F22" s="77">
        <v>4</v>
      </c>
      <c r="G22" s="170"/>
      <c r="H22" s="171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253">
        <f t="shared" si="0"/>
        <v>3.6</v>
      </c>
      <c r="T22" s="175">
        <f t="shared" si="1"/>
        <v>0</v>
      </c>
      <c r="U22" s="171"/>
      <c r="V22" s="137"/>
      <c r="W22" s="137"/>
      <c r="X22" s="172"/>
      <c r="Y22" s="136"/>
      <c r="Z22" s="137"/>
      <c r="AA22" s="137"/>
      <c r="AB22" s="170">
        <v>4</v>
      </c>
      <c r="AC22" s="477"/>
      <c r="AD22" s="176">
        <v>4</v>
      </c>
      <c r="AE22" s="137">
        <v>4</v>
      </c>
      <c r="AF22" s="399"/>
      <c r="AG22" s="171"/>
      <c r="AH22" s="176">
        <v>4</v>
      </c>
      <c r="AI22" s="176">
        <v>4</v>
      </c>
      <c r="AJ22" s="172"/>
      <c r="AK22" s="136"/>
      <c r="AL22" s="137"/>
      <c r="AM22" s="174">
        <f t="shared" si="2"/>
        <v>11.8</v>
      </c>
      <c r="AN22" s="462">
        <f t="shared" si="3"/>
        <v>0</v>
      </c>
      <c r="AO22" s="137">
        <v>4</v>
      </c>
      <c r="AP22" s="487"/>
      <c r="AQ22" s="136"/>
      <c r="AR22" s="137">
        <v>4</v>
      </c>
      <c r="AS22" s="137">
        <v>4</v>
      </c>
      <c r="AT22" s="170"/>
      <c r="AU22" s="171"/>
      <c r="AV22" s="137"/>
      <c r="AW22" s="137"/>
      <c r="AX22" s="137"/>
      <c r="AY22" s="137"/>
      <c r="AZ22" s="137"/>
      <c r="BA22" s="137"/>
      <c r="BB22" s="172"/>
      <c r="BC22" s="253">
        <f t="shared" si="4"/>
        <v>15.866666666666667</v>
      </c>
      <c r="BD22" s="511"/>
      <c r="BE22" s="511"/>
      <c r="BF22" s="463">
        <f t="shared" si="5"/>
        <v>15.866666666666667</v>
      </c>
      <c r="BG22" s="100" t="str">
        <f t="shared" si="6"/>
        <v>F</v>
      </c>
      <c r="BH22" s="464">
        <f t="shared" si="7"/>
        <v>2</v>
      </c>
      <c r="BI22" s="137"/>
      <c r="BJ22" s="170"/>
      <c r="BK22" s="283" t="s">
        <v>106</v>
      </c>
      <c r="BL22" s="283"/>
      <c r="BM22" s="283"/>
      <c r="BN22" s="284"/>
      <c r="BO22" s="437"/>
    </row>
    <row r="23" spans="1:67">
      <c r="A23" s="465"/>
      <c r="B23" s="461" t="s">
        <v>277</v>
      </c>
      <c r="C23" s="136"/>
      <c r="D23" s="137">
        <v>4</v>
      </c>
      <c r="E23" s="137"/>
      <c r="F23" s="137">
        <v>4</v>
      </c>
      <c r="G23" s="170"/>
      <c r="H23" s="195"/>
      <c r="I23" s="166"/>
      <c r="J23" s="166"/>
      <c r="K23" s="166"/>
      <c r="L23" s="196"/>
      <c r="M23" s="136"/>
      <c r="N23" s="137">
        <v>4</v>
      </c>
      <c r="O23" s="137">
        <v>4</v>
      </c>
      <c r="P23" s="137">
        <v>4</v>
      </c>
      <c r="Q23" s="137">
        <v>4</v>
      </c>
      <c r="R23" s="170"/>
      <c r="S23" s="253">
        <f t="shared" si="0"/>
        <v>9.6</v>
      </c>
      <c r="T23" s="175">
        <f t="shared" si="1"/>
        <v>1</v>
      </c>
      <c r="U23" s="195"/>
      <c r="V23" s="166">
        <v>4</v>
      </c>
      <c r="W23" s="166"/>
      <c r="X23" s="196"/>
      <c r="Y23" s="136"/>
      <c r="Z23" s="137"/>
      <c r="AA23" s="137"/>
      <c r="AB23" s="170"/>
      <c r="AC23" s="136"/>
      <c r="AD23" s="137"/>
      <c r="AE23" s="137">
        <v>3</v>
      </c>
      <c r="AF23" s="170"/>
      <c r="AG23" s="195"/>
      <c r="AH23" s="166"/>
      <c r="AI23" s="166"/>
      <c r="AJ23" s="196"/>
      <c r="AK23" s="136"/>
      <c r="AL23" s="137">
        <v>4</v>
      </c>
      <c r="AM23" s="174">
        <f t="shared" si="2"/>
        <v>10.3</v>
      </c>
      <c r="AN23" s="462">
        <f t="shared" si="3"/>
        <v>0</v>
      </c>
      <c r="AO23" s="137">
        <v>4</v>
      </c>
      <c r="AP23" s="170"/>
      <c r="AQ23" s="136"/>
      <c r="AR23" s="137"/>
      <c r="AS23" s="137"/>
      <c r="AT23" s="170"/>
      <c r="AU23" s="195"/>
      <c r="AV23" s="166"/>
      <c r="AW23" s="166"/>
      <c r="AX23" s="166"/>
      <c r="AY23" s="166"/>
      <c r="AZ23" s="166"/>
      <c r="BA23" s="166"/>
      <c r="BB23" s="196"/>
      <c r="BC23" s="253">
        <f t="shared" si="4"/>
        <v>9.5333333333333332</v>
      </c>
      <c r="BD23" s="137"/>
      <c r="BE23" s="137"/>
      <c r="BF23" s="463">
        <f t="shared" si="5"/>
        <v>9.5333333333333332</v>
      </c>
      <c r="BG23" s="100" t="str">
        <f t="shared" si="6"/>
        <v>F</v>
      </c>
      <c r="BH23" s="464">
        <f t="shared" si="7"/>
        <v>2</v>
      </c>
      <c r="BI23" s="137"/>
      <c r="BJ23" s="170"/>
      <c r="BK23" s="443"/>
      <c r="BL23" s="443"/>
      <c r="BM23" s="443"/>
      <c r="BN23" s="444"/>
      <c r="BO23" s="437"/>
    </row>
    <row r="24" spans="1:67" ht="18.75">
      <c r="A24" s="451">
        <v>1</v>
      </c>
      <c r="B24" s="459" t="s">
        <v>151</v>
      </c>
      <c r="C24" s="76"/>
      <c r="D24" s="77"/>
      <c r="E24" s="78"/>
      <c r="F24" s="310"/>
      <c r="G24" s="80"/>
      <c r="H24" s="81"/>
      <c r="I24" s="78"/>
      <c r="J24" s="78"/>
      <c r="K24" s="79"/>
      <c r="L24" s="418"/>
      <c r="M24" s="76"/>
      <c r="N24" s="83"/>
      <c r="O24" s="83"/>
      <c r="P24" s="83"/>
      <c r="Q24" s="83"/>
      <c r="R24" s="85"/>
      <c r="S24" s="253">
        <f t="shared" si="0"/>
        <v>0</v>
      </c>
      <c r="T24" s="175">
        <f t="shared" si="1"/>
        <v>0</v>
      </c>
      <c r="U24" s="81"/>
      <c r="V24" s="88"/>
      <c r="W24" s="88"/>
      <c r="X24" s="79"/>
      <c r="Y24" s="387"/>
      <c r="Z24" s="78"/>
      <c r="AA24" s="88"/>
      <c r="AB24" s="388"/>
      <c r="AC24" s="398"/>
      <c r="AD24" s="78"/>
      <c r="AE24" s="90"/>
      <c r="AF24" s="478"/>
      <c r="AG24" s="81"/>
      <c r="AH24" s="81"/>
      <c r="AI24" s="81"/>
      <c r="AJ24" s="79"/>
      <c r="AK24" s="387"/>
      <c r="AL24" s="78"/>
      <c r="AM24" s="174">
        <f t="shared" si="2"/>
        <v>0</v>
      </c>
      <c r="AN24" s="462">
        <f t="shared" si="3"/>
        <v>0</v>
      </c>
      <c r="AO24" s="88"/>
      <c r="AP24" s="478"/>
      <c r="AQ24" s="497"/>
      <c r="AR24" s="427"/>
      <c r="AS24" s="93"/>
      <c r="AT24" s="428"/>
      <c r="AU24" s="413"/>
      <c r="AV24" s="91"/>
      <c r="AW24" s="78"/>
      <c r="AX24" s="93"/>
      <c r="AY24" s="90"/>
      <c r="AZ24" s="89"/>
      <c r="BA24" s="94"/>
      <c r="BB24" s="500"/>
      <c r="BC24" s="253">
        <f t="shared" si="4"/>
        <v>0</v>
      </c>
      <c r="BD24" s="511"/>
      <c r="BE24" s="511"/>
      <c r="BF24" s="463">
        <f t="shared" si="5"/>
        <v>0</v>
      </c>
      <c r="BG24" s="100" t="str">
        <f t="shared" si="6"/>
        <v>F</v>
      </c>
      <c r="BH24" s="464">
        <f t="shared" si="7"/>
        <v>2</v>
      </c>
      <c r="BI24" s="515"/>
      <c r="BJ24" s="518"/>
      <c r="BK24" s="505" t="s">
        <v>91</v>
      </c>
      <c r="BL24" s="445"/>
      <c r="BM24" s="445"/>
      <c r="BN24" s="446"/>
      <c r="BO24" s="439"/>
    </row>
    <row r="25" spans="1:67" ht="18.75">
      <c r="A25" s="451">
        <v>2</v>
      </c>
      <c r="B25" s="459" t="s">
        <v>152</v>
      </c>
      <c r="C25" s="76">
        <v>1</v>
      </c>
      <c r="D25" s="77">
        <v>4</v>
      </c>
      <c r="E25" s="78">
        <v>5</v>
      </c>
      <c r="F25" s="78">
        <v>4</v>
      </c>
      <c r="G25" s="80">
        <v>4</v>
      </c>
      <c r="H25" s="81"/>
      <c r="I25" s="78">
        <v>4</v>
      </c>
      <c r="J25" s="78">
        <v>4</v>
      </c>
      <c r="K25" s="79">
        <v>4</v>
      </c>
      <c r="L25" s="418"/>
      <c r="M25" s="76">
        <v>1</v>
      </c>
      <c r="N25" s="83">
        <v>4</v>
      </c>
      <c r="O25" s="78"/>
      <c r="P25" s="78"/>
      <c r="Q25" s="78">
        <v>5</v>
      </c>
      <c r="R25" s="85">
        <v>4</v>
      </c>
      <c r="S25" s="253">
        <f t="shared" si="0"/>
        <v>17.600000000000001</v>
      </c>
      <c r="T25" s="175">
        <f t="shared" si="1"/>
        <v>2</v>
      </c>
      <c r="U25" s="81"/>
      <c r="V25" s="88">
        <v>4</v>
      </c>
      <c r="W25" s="88"/>
      <c r="X25" s="79">
        <v>4</v>
      </c>
      <c r="Y25" s="387"/>
      <c r="Z25" s="78"/>
      <c r="AA25" s="88"/>
      <c r="AB25" s="388"/>
      <c r="AC25" s="398">
        <v>1</v>
      </c>
      <c r="AD25" s="78">
        <v>4</v>
      </c>
      <c r="AE25" s="90">
        <v>4</v>
      </c>
      <c r="AF25" s="479"/>
      <c r="AG25" s="81"/>
      <c r="AH25" s="81">
        <v>4</v>
      </c>
      <c r="AI25" s="81">
        <v>4</v>
      </c>
      <c r="AJ25" s="79"/>
      <c r="AK25" s="387"/>
      <c r="AL25" s="78">
        <v>4</v>
      </c>
      <c r="AM25" s="174">
        <f t="shared" si="2"/>
        <v>23.3</v>
      </c>
      <c r="AN25" s="462">
        <f t="shared" si="3"/>
        <v>1</v>
      </c>
      <c r="AO25" s="88">
        <v>4</v>
      </c>
      <c r="AP25" s="479"/>
      <c r="AQ25" s="497">
        <v>1</v>
      </c>
      <c r="AR25" s="427">
        <v>4</v>
      </c>
      <c r="AS25" s="93">
        <v>4</v>
      </c>
      <c r="AT25" s="428"/>
      <c r="AU25" s="413"/>
      <c r="AV25" s="91"/>
      <c r="AW25" s="78"/>
      <c r="AX25" s="93"/>
      <c r="AY25" s="90"/>
      <c r="AZ25" s="89"/>
      <c r="BA25" s="94">
        <v>5</v>
      </c>
      <c r="BB25" s="500"/>
      <c r="BC25" s="253">
        <f t="shared" si="4"/>
        <v>27.533333333333331</v>
      </c>
      <c r="BD25" s="511"/>
      <c r="BE25" s="511"/>
      <c r="BF25" s="463">
        <f t="shared" si="5"/>
        <v>27.533333333333331</v>
      </c>
      <c r="BG25" s="100" t="str">
        <f t="shared" si="6"/>
        <v>FX</v>
      </c>
      <c r="BH25" s="464">
        <f t="shared" si="7"/>
        <v>2</v>
      </c>
      <c r="BI25" s="515"/>
      <c r="BJ25" s="516"/>
      <c r="BK25" s="503" t="s">
        <v>212</v>
      </c>
      <c r="BL25" s="283"/>
      <c r="BM25" s="283"/>
      <c r="BN25" s="284"/>
      <c r="BO25" s="438"/>
    </row>
    <row r="26" spans="1:67" ht="18.75">
      <c r="A26" s="450">
        <v>3</v>
      </c>
      <c r="B26" s="459" t="s">
        <v>153</v>
      </c>
      <c r="C26" s="109">
        <v>1</v>
      </c>
      <c r="D26" s="110">
        <v>3</v>
      </c>
      <c r="E26" s="111"/>
      <c r="F26" s="310">
        <v>4</v>
      </c>
      <c r="G26" s="113"/>
      <c r="H26" s="114"/>
      <c r="I26" s="111"/>
      <c r="J26" s="111"/>
      <c r="K26" s="112">
        <v>4</v>
      </c>
      <c r="L26" s="468"/>
      <c r="M26" s="109"/>
      <c r="N26" s="116"/>
      <c r="O26" s="116">
        <v>4</v>
      </c>
      <c r="P26" s="116">
        <v>4</v>
      </c>
      <c r="Q26" s="116"/>
      <c r="R26" s="118">
        <v>4</v>
      </c>
      <c r="S26" s="253">
        <f t="shared" si="0"/>
        <v>9.6</v>
      </c>
      <c r="T26" s="175">
        <f t="shared" si="1"/>
        <v>1</v>
      </c>
      <c r="U26" s="114"/>
      <c r="V26" s="121"/>
      <c r="W26" s="121"/>
      <c r="X26" s="112"/>
      <c r="Y26" s="389"/>
      <c r="Z26" s="111">
        <v>4</v>
      </c>
      <c r="AA26" s="121"/>
      <c r="AB26" s="388"/>
      <c r="AC26" s="398"/>
      <c r="AD26" s="111"/>
      <c r="AE26" s="90"/>
      <c r="AF26" s="478"/>
      <c r="AG26" s="114"/>
      <c r="AH26" s="114"/>
      <c r="AI26" s="114"/>
      <c r="AJ26" s="112"/>
      <c r="AK26" s="389"/>
      <c r="AL26" s="111"/>
      <c r="AM26" s="174">
        <f t="shared" si="2"/>
        <v>6.8</v>
      </c>
      <c r="AN26" s="462">
        <f t="shared" si="3"/>
        <v>0</v>
      </c>
      <c r="AO26" s="121"/>
      <c r="AP26" s="478"/>
      <c r="AQ26" s="496"/>
      <c r="AR26" s="429"/>
      <c r="AS26" s="124"/>
      <c r="AT26" s="430"/>
      <c r="AU26" s="414"/>
      <c r="AV26" s="122"/>
      <c r="AW26" s="111"/>
      <c r="AX26" s="124">
        <v>4</v>
      </c>
      <c r="AY26" s="90">
        <v>4</v>
      </c>
      <c r="AZ26" s="89"/>
      <c r="BA26" s="94"/>
      <c r="BB26" s="499">
        <v>4</v>
      </c>
      <c r="BC26" s="253">
        <f t="shared" si="4"/>
        <v>12.533333333333333</v>
      </c>
      <c r="BD26" s="511"/>
      <c r="BE26" s="511"/>
      <c r="BF26" s="463">
        <f t="shared" si="5"/>
        <v>12.533333333333333</v>
      </c>
      <c r="BG26" s="100" t="str">
        <f t="shared" si="6"/>
        <v>F</v>
      </c>
      <c r="BH26" s="464">
        <f t="shared" si="7"/>
        <v>2</v>
      </c>
      <c r="BI26" s="512"/>
      <c r="BJ26" s="513"/>
      <c r="BK26" s="504" t="s">
        <v>213</v>
      </c>
      <c r="BL26" s="286"/>
      <c r="BM26" s="286"/>
      <c r="BN26" s="287"/>
      <c r="BO26" s="440"/>
    </row>
    <row r="27" spans="1:67" ht="18.75">
      <c r="A27" s="451">
        <v>4</v>
      </c>
      <c r="B27" s="459" t="s">
        <v>154</v>
      </c>
      <c r="C27" s="76"/>
      <c r="D27" s="77"/>
      <c r="E27" s="78"/>
      <c r="F27" s="315"/>
      <c r="G27" s="80"/>
      <c r="H27" s="81"/>
      <c r="I27" s="78"/>
      <c r="J27" s="78"/>
      <c r="K27" s="79"/>
      <c r="L27" s="418"/>
      <c r="M27" s="76"/>
      <c r="N27" s="83"/>
      <c r="O27" s="78"/>
      <c r="P27" s="78"/>
      <c r="Q27" s="78"/>
      <c r="R27" s="85"/>
      <c r="S27" s="253">
        <f t="shared" si="0"/>
        <v>0</v>
      </c>
      <c r="T27" s="175">
        <f t="shared" si="1"/>
        <v>0</v>
      </c>
      <c r="U27" s="81"/>
      <c r="V27" s="88"/>
      <c r="W27" s="88"/>
      <c r="X27" s="79"/>
      <c r="Y27" s="387"/>
      <c r="Z27" s="78"/>
      <c r="AA27" s="88"/>
      <c r="AB27" s="388"/>
      <c r="AC27" s="480">
        <v>1</v>
      </c>
      <c r="AD27" s="78"/>
      <c r="AE27" s="134"/>
      <c r="AF27" s="478"/>
      <c r="AG27" s="81">
        <v>1</v>
      </c>
      <c r="AH27" s="81"/>
      <c r="AI27" s="81"/>
      <c r="AJ27" s="79"/>
      <c r="AK27" s="387"/>
      <c r="AL27" s="78"/>
      <c r="AM27" s="174">
        <f t="shared" si="2"/>
        <v>1</v>
      </c>
      <c r="AN27" s="462">
        <f t="shared" si="3"/>
        <v>0</v>
      </c>
      <c r="AO27" s="88"/>
      <c r="AP27" s="478"/>
      <c r="AQ27" s="497"/>
      <c r="AR27" s="427"/>
      <c r="AS27" s="93"/>
      <c r="AT27" s="428"/>
      <c r="AU27" s="413"/>
      <c r="AV27" s="91"/>
      <c r="AW27" s="78"/>
      <c r="AX27" s="93"/>
      <c r="AY27" s="134"/>
      <c r="AZ27" s="89"/>
      <c r="BA27" s="94"/>
      <c r="BB27" s="500"/>
      <c r="BC27" s="253">
        <f t="shared" si="4"/>
        <v>0.66666666666666663</v>
      </c>
      <c r="BD27" s="511"/>
      <c r="BE27" s="511"/>
      <c r="BF27" s="463">
        <f t="shared" si="5"/>
        <v>0.66666666666666663</v>
      </c>
      <c r="BG27" s="100" t="str">
        <f t="shared" si="6"/>
        <v>F</v>
      </c>
      <c r="BH27" s="464">
        <f t="shared" si="7"/>
        <v>2</v>
      </c>
      <c r="BI27" s="515"/>
      <c r="BJ27" s="516"/>
      <c r="BK27" s="503"/>
      <c r="BL27" s="283"/>
      <c r="BM27" s="283"/>
      <c r="BN27" s="284"/>
      <c r="BO27" s="438"/>
    </row>
    <row r="28" spans="1:67" ht="18.75">
      <c r="A28" s="451">
        <v>5</v>
      </c>
      <c r="B28" s="459" t="s">
        <v>155</v>
      </c>
      <c r="C28" s="76"/>
      <c r="D28" s="77"/>
      <c r="E28" s="78"/>
      <c r="F28" s="78">
        <v>4</v>
      </c>
      <c r="G28" s="80"/>
      <c r="H28" s="81"/>
      <c r="I28" s="78"/>
      <c r="J28" s="78"/>
      <c r="K28" s="79"/>
      <c r="L28" s="418"/>
      <c r="M28" s="76"/>
      <c r="N28" s="83">
        <v>4</v>
      </c>
      <c r="O28" s="78">
        <v>4</v>
      </c>
      <c r="P28" s="78">
        <v>4</v>
      </c>
      <c r="Q28" s="78">
        <v>4</v>
      </c>
      <c r="R28" s="85"/>
      <c r="S28" s="253">
        <f t="shared" si="0"/>
        <v>8</v>
      </c>
      <c r="T28" s="175">
        <f t="shared" si="1"/>
        <v>1</v>
      </c>
      <c r="U28" s="81"/>
      <c r="V28" s="88"/>
      <c r="W28" s="88"/>
      <c r="X28" s="79"/>
      <c r="Y28" s="387"/>
      <c r="Z28" s="78"/>
      <c r="AA28" s="88"/>
      <c r="AB28" s="388"/>
      <c r="AC28" s="398"/>
      <c r="AD28" s="78"/>
      <c r="AE28" s="90"/>
      <c r="AF28" s="478"/>
      <c r="AG28" s="81"/>
      <c r="AH28" s="81"/>
      <c r="AI28" s="81"/>
      <c r="AJ28" s="79"/>
      <c r="AK28" s="387"/>
      <c r="AL28" s="78"/>
      <c r="AM28" s="174">
        <f t="shared" si="2"/>
        <v>4</v>
      </c>
      <c r="AN28" s="462">
        <f t="shared" si="3"/>
        <v>0</v>
      </c>
      <c r="AO28" s="88"/>
      <c r="AP28" s="478"/>
      <c r="AQ28" s="497"/>
      <c r="AR28" s="427"/>
      <c r="AS28" s="93"/>
      <c r="AT28" s="82"/>
      <c r="AU28" s="413"/>
      <c r="AV28" s="91"/>
      <c r="AW28" s="78"/>
      <c r="AX28" s="77"/>
      <c r="AY28" s="90"/>
      <c r="AZ28" s="89"/>
      <c r="BA28" s="94"/>
      <c r="BB28" s="501"/>
      <c r="BC28" s="253">
        <f t="shared" si="4"/>
        <v>2.6666666666666665</v>
      </c>
      <c r="BD28" s="511"/>
      <c r="BE28" s="511"/>
      <c r="BF28" s="463">
        <f t="shared" si="5"/>
        <v>2.6666666666666665</v>
      </c>
      <c r="BG28" s="100" t="str">
        <f t="shared" si="6"/>
        <v>F</v>
      </c>
      <c r="BH28" s="464">
        <f t="shared" si="7"/>
        <v>2</v>
      </c>
      <c r="BI28" s="515"/>
      <c r="BJ28" s="516"/>
      <c r="BK28" s="503" t="s">
        <v>214</v>
      </c>
      <c r="BL28" s="283"/>
      <c r="BM28" s="283"/>
      <c r="BN28" s="284"/>
      <c r="BO28" s="438"/>
    </row>
    <row r="29" spans="1:67" ht="18.75">
      <c r="A29" s="455">
        <v>6</v>
      </c>
      <c r="B29" s="460" t="s">
        <v>156</v>
      </c>
      <c r="C29" s="76">
        <v>1</v>
      </c>
      <c r="D29" s="77">
        <v>4</v>
      </c>
      <c r="E29" s="78">
        <v>5</v>
      </c>
      <c r="F29" s="78">
        <v>4</v>
      </c>
      <c r="G29" s="80">
        <v>4</v>
      </c>
      <c r="H29" s="156"/>
      <c r="I29" s="146">
        <v>4</v>
      </c>
      <c r="J29" s="146">
        <v>4</v>
      </c>
      <c r="K29" s="147">
        <v>4</v>
      </c>
      <c r="L29" s="144"/>
      <c r="M29" s="76">
        <v>1</v>
      </c>
      <c r="N29" s="138">
        <v>4</v>
      </c>
      <c r="O29" s="78"/>
      <c r="P29" s="78"/>
      <c r="Q29" s="78">
        <v>4</v>
      </c>
      <c r="R29" s="85">
        <v>4</v>
      </c>
      <c r="S29" s="253">
        <f t="shared" si="0"/>
        <v>17.2</v>
      </c>
      <c r="T29" s="175">
        <f t="shared" si="1"/>
        <v>2</v>
      </c>
      <c r="U29" s="156"/>
      <c r="V29" s="152">
        <v>4</v>
      </c>
      <c r="W29" s="152"/>
      <c r="X29" s="147">
        <v>4</v>
      </c>
      <c r="Y29" s="387"/>
      <c r="Z29" s="78">
        <v>4</v>
      </c>
      <c r="AA29" s="88"/>
      <c r="AB29" s="388"/>
      <c r="AC29" s="398">
        <v>1</v>
      </c>
      <c r="AD29" s="78">
        <v>4</v>
      </c>
      <c r="AE29" s="90">
        <v>4</v>
      </c>
      <c r="AF29" s="479"/>
      <c r="AG29" s="156">
        <v>1</v>
      </c>
      <c r="AH29" s="156">
        <v>4</v>
      </c>
      <c r="AI29" s="156">
        <v>4</v>
      </c>
      <c r="AJ29" s="147"/>
      <c r="AK29" s="387"/>
      <c r="AL29" s="78"/>
      <c r="AM29" s="174">
        <f t="shared" si="2"/>
        <v>23.6</v>
      </c>
      <c r="AN29" s="462">
        <f t="shared" si="3"/>
        <v>1</v>
      </c>
      <c r="AO29" s="88">
        <v>4</v>
      </c>
      <c r="AP29" s="479"/>
      <c r="AQ29" s="497">
        <v>1</v>
      </c>
      <c r="AR29" s="427">
        <v>4</v>
      </c>
      <c r="AS29" s="93">
        <v>4</v>
      </c>
      <c r="AT29" s="428"/>
      <c r="AU29" s="492"/>
      <c r="AV29" s="441"/>
      <c r="AW29" s="146"/>
      <c r="AX29" s="442"/>
      <c r="AY29" s="155"/>
      <c r="AZ29" s="154"/>
      <c r="BA29" s="159"/>
      <c r="BB29" s="502"/>
      <c r="BC29" s="253">
        <f t="shared" si="4"/>
        <v>24.400000000000002</v>
      </c>
      <c r="BD29" s="511"/>
      <c r="BE29" s="511"/>
      <c r="BF29" s="463">
        <f t="shared" si="5"/>
        <v>24.400000000000002</v>
      </c>
      <c r="BG29" s="100" t="str">
        <f t="shared" si="6"/>
        <v>F</v>
      </c>
      <c r="BH29" s="464">
        <f t="shared" si="7"/>
        <v>2</v>
      </c>
      <c r="BI29" s="515"/>
      <c r="BJ29" s="516"/>
      <c r="BK29" s="503" t="s">
        <v>82</v>
      </c>
      <c r="BL29" s="283"/>
      <c r="BM29" s="283"/>
      <c r="BN29" s="284"/>
      <c r="BO29" s="438"/>
    </row>
    <row r="30" spans="1:67">
      <c r="A30" s="613">
        <v>7</v>
      </c>
      <c r="B30" s="625" t="s">
        <v>278</v>
      </c>
      <c r="C30" s="165">
        <v>1</v>
      </c>
      <c r="D30" s="166">
        <v>4</v>
      </c>
      <c r="E30" s="166"/>
      <c r="F30" s="166"/>
      <c r="G30" s="194"/>
      <c r="H30" s="195"/>
      <c r="I30" s="166">
        <v>4</v>
      </c>
      <c r="J30" s="166"/>
      <c r="K30" s="166">
        <v>4</v>
      </c>
      <c r="L30" s="196"/>
      <c r="M30" s="165"/>
      <c r="N30" s="166"/>
      <c r="O30" s="166">
        <v>4</v>
      </c>
      <c r="P30" s="166"/>
      <c r="Q30" s="166"/>
      <c r="R30" s="194">
        <v>4</v>
      </c>
      <c r="S30" s="256">
        <f t="shared" si="0"/>
        <v>8.4</v>
      </c>
      <c r="T30" s="198">
        <f t="shared" si="1"/>
        <v>1</v>
      </c>
      <c r="U30" s="195"/>
      <c r="V30" s="166">
        <v>4</v>
      </c>
      <c r="W30" s="166"/>
      <c r="X30" s="196"/>
      <c r="Y30" s="165"/>
      <c r="Z30" s="166"/>
      <c r="AA30" s="166">
        <v>4</v>
      </c>
      <c r="AB30" s="194">
        <v>4</v>
      </c>
      <c r="AC30" s="165"/>
      <c r="AD30" s="166">
        <v>4</v>
      </c>
      <c r="AE30" s="166"/>
      <c r="AF30" s="194"/>
      <c r="AG30" s="195"/>
      <c r="AH30" s="166"/>
      <c r="AI30" s="166"/>
      <c r="AJ30" s="196"/>
      <c r="AK30" s="165">
        <v>1</v>
      </c>
      <c r="AL30" s="166"/>
      <c r="AM30" s="626">
        <f t="shared" si="2"/>
        <v>12.7</v>
      </c>
      <c r="AN30" s="627">
        <f t="shared" si="3"/>
        <v>0</v>
      </c>
      <c r="AO30" s="166"/>
      <c r="AP30" s="194"/>
      <c r="AQ30" s="165"/>
      <c r="AR30" s="166"/>
      <c r="AS30" s="166"/>
      <c r="AT30" s="194"/>
      <c r="AU30" s="195"/>
      <c r="AV30" s="166"/>
      <c r="AW30" s="166"/>
      <c r="AX30" s="166"/>
      <c r="AY30" s="166"/>
      <c r="AZ30" s="166"/>
      <c r="BA30" s="166"/>
      <c r="BB30" s="196"/>
      <c r="BC30" s="256">
        <f t="shared" si="4"/>
        <v>8.4666666666666668</v>
      </c>
      <c r="BD30" s="166"/>
      <c r="BE30" s="166"/>
      <c r="BF30" s="628">
        <f t="shared" si="5"/>
        <v>8.4666666666666668</v>
      </c>
      <c r="BG30" s="163" t="str">
        <f t="shared" si="6"/>
        <v>F</v>
      </c>
      <c r="BH30" s="629">
        <f t="shared" si="7"/>
        <v>2</v>
      </c>
      <c r="BI30" s="166"/>
      <c r="BJ30" s="194"/>
      <c r="BK30" s="465"/>
      <c r="BL30" s="465"/>
      <c r="BM30" s="465"/>
      <c r="BN30" s="614"/>
    </row>
    <row r="31" spans="1:67" ht="15.75" thickBot="1">
      <c r="A31" s="632">
        <v>8</v>
      </c>
      <c r="B31" s="260" t="s">
        <v>561</v>
      </c>
      <c r="C31" s="633">
        <v>1</v>
      </c>
      <c r="D31" s="630">
        <v>4</v>
      </c>
      <c r="E31" s="179"/>
      <c r="F31" s="179">
        <v>4</v>
      </c>
      <c r="G31" s="181"/>
      <c r="H31" s="182">
        <v>1</v>
      </c>
      <c r="I31" s="179"/>
      <c r="J31" s="179"/>
      <c r="K31" s="631">
        <v>4</v>
      </c>
      <c r="L31" s="180"/>
      <c r="M31" s="178">
        <v>1</v>
      </c>
      <c r="N31" s="179">
        <v>4</v>
      </c>
      <c r="O31" s="179">
        <v>4</v>
      </c>
      <c r="P31" s="179">
        <v>4</v>
      </c>
      <c r="Q31" s="179"/>
      <c r="R31" s="181"/>
      <c r="S31" s="182">
        <f t="shared" si="0"/>
        <v>10.8</v>
      </c>
      <c r="T31" s="180">
        <f t="shared" si="1"/>
        <v>1</v>
      </c>
      <c r="U31" s="178">
        <v>1</v>
      </c>
      <c r="V31" s="179"/>
      <c r="W31" s="179"/>
      <c r="X31" s="181"/>
      <c r="Y31" s="182"/>
      <c r="Z31" s="179"/>
      <c r="AA31" s="179"/>
      <c r="AB31" s="180"/>
      <c r="AC31" s="178"/>
      <c r="AD31" s="179"/>
      <c r="AE31" s="179"/>
      <c r="AF31" s="181"/>
      <c r="AG31" s="182"/>
      <c r="AH31" s="179">
        <v>4</v>
      </c>
      <c r="AI31" s="179">
        <v>4</v>
      </c>
      <c r="AJ31" s="180"/>
      <c r="AK31" s="178"/>
      <c r="AL31" s="179"/>
      <c r="AM31" s="179">
        <f t="shared" si="2"/>
        <v>9.9</v>
      </c>
      <c r="AN31" s="179">
        <f t="shared" si="3"/>
        <v>0</v>
      </c>
      <c r="AO31" s="179"/>
      <c r="AP31" s="181"/>
      <c r="AQ31" s="182"/>
      <c r="AR31" s="179">
        <v>4</v>
      </c>
      <c r="AS31" s="179">
        <v>4</v>
      </c>
      <c r="AT31" s="180"/>
      <c r="AU31" s="178"/>
      <c r="AV31" s="179"/>
      <c r="AW31" s="179"/>
      <c r="AX31" s="179"/>
      <c r="AY31" s="179"/>
      <c r="AZ31" s="179"/>
      <c r="BA31" s="179"/>
      <c r="BB31" s="181"/>
      <c r="BC31" s="182">
        <f t="shared" si="4"/>
        <v>11.933333333333332</v>
      </c>
      <c r="BD31" s="179"/>
      <c r="BE31" s="179"/>
      <c r="BF31" s="179">
        <f t="shared" si="5"/>
        <v>11.933333333333332</v>
      </c>
      <c r="BG31" s="179" t="str">
        <f t="shared" si="6"/>
        <v>F</v>
      </c>
      <c r="BH31" s="179">
        <f t="shared" si="7"/>
        <v>2</v>
      </c>
      <c r="BI31" s="179"/>
      <c r="BJ31" s="180"/>
      <c r="BK31" s="447" t="s">
        <v>562</v>
      </c>
      <c r="BL31" s="447"/>
      <c r="BM31" s="447"/>
      <c r="BN31" s="448"/>
    </row>
    <row r="33" spans="1:68">
      <c r="AV33" t="s">
        <v>270</v>
      </c>
      <c r="BI33">
        <v>4</v>
      </c>
      <c r="BJ33">
        <v>7</v>
      </c>
      <c r="BK33">
        <v>7</v>
      </c>
      <c r="BL33">
        <v>7</v>
      </c>
      <c r="BM33">
        <v>7</v>
      </c>
      <c r="BN33">
        <v>7</v>
      </c>
      <c r="BO33">
        <v>7</v>
      </c>
      <c r="BP33">
        <v>4</v>
      </c>
    </row>
    <row r="34" spans="1:68">
      <c r="B34" s="346" t="s">
        <v>247</v>
      </c>
      <c r="AV34" t="s">
        <v>267</v>
      </c>
    </row>
    <row r="35" spans="1:68">
      <c r="B35" t="s">
        <v>268</v>
      </c>
      <c r="AV35" t="s">
        <v>266</v>
      </c>
    </row>
    <row r="36" spans="1:68">
      <c r="B36" t="s">
        <v>269</v>
      </c>
      <c r="AV36" t="s">
        <v>265</v>
      </c>
    </row>
    <row r="37" spans="1:68">
      <c r="AV37" t="s">
        <v>264</v>
      </c>
    </row>
    <row r="38" spans="1:68">
      <c r="B38" s="192" t="s">
        <v>564</v>
      </c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Y38" t="s">
        <v>567</v>
      </c>
    </row>
    <row r="39" spans="1:68">
      <c r="A39">
        <v>1</v>
      </c>
      <c r="B39" t="s">
        <v>569</v>
      </c>
      <c r="Y39" s="345" t="s">
        <v>568</v>
      </c>
      <c r="Z39" s="345"/>
      <c r="AA39" s="345"/>
      <c r="AB39" s="345"/>
      <c r="AC39" s="345"/>
      <c r="AD39" s="345"/>
      <c r="AE39" s="345"/>
      <c r="AF39" s="345"/>
      <c r="AG39" s="345"/>
      <c r="AH39" s="345"/>
      <c r="AI39" s="345"/>
      <c r="AJ39" s="345"/>
      <c r="AK39" s="345"/>
      <c r="AL39" s="345"/>
      <c r="AM39" s="345"/>
      <c r="AN39" s="345"/>
      <c r="AO39" s="345"/>
      <c r="AV39" t="s">
        <v>272</v>
      </c>
    </row>
    <row r="40" spans="1:68">
      <c r="A40">
        <v>2</v>
      </c>
      <c r="B40" t="s">
        <v>570</v>
      </c>
      <c r="Y40" t="s">
        <v>565</v>
      </c>
      <c r="AV40" s="192">
        <v>1</v>
      </c>
      <c r="AW40" s="192" t="s">
        <v>271</v>
      </c>
      <c r="AX40" s="192"/>
      <c r="AY40" s="192"/>
      <c r="AZ40" s="192"/>
      <c r="BA40" s="192"/>
      <c r="BB40" s="192"/>
      <c r="BC40" s="192"/>
      <c r="BD40" s="192"/>
      <c r="BE40" s="192"/>
      <c r="BF40" s="192"/>
      <c r="BG40" s="192"/>
    </row>
    <row r="41" spans="1:68">
      <c r="A41">
        <v>3</v>
      </c>
      <c r="B41" t="s">
        <v>571</v>
      </c>
      <c r="Y41" t="s">
        <v>566</v>
      </c>
      <c r="AV41" s="192">
        <v>2</v>
      </c>
      <c r="AW41" s="192" t="s">
        <v>572</v>
      </c>
      <c r="AX41" s="192"/>
      <c r="AY41" s="192"/>
      <c r="AZ41" s="192"/>
      <c r="BA41" s="192"/>
      <c r="BB41" s="192"/>
      <c r="BC41" s="192"/>
      <c r="BD41" s="192"/>
      <c r="BE41" s="192"/>
      <c r="BF41" s="192"/>
      <c r="BG41" s="192"/>
    </row>
    <row r="42" spans="1:68">
      <c r="Y42" t="s">
        <v>575</v>
      </c>
    </row>
    <row r="43" spans="1:68">
      <c r="Y43" t="s">
        <v>576</v>
      </c>
    </row>
    <row r="44" spans="1:68">
      <c r="Y44" t="s">
        <v>577</v>
      </c>
    </row>
    <row r="45" spans="1:68">
      <c r="Y45" t="s">
        <v>578</v>
      </c>
    </row>
    <row r="46" spans="1:68">
      <c r="Y46" t="s">
        <v>579</v>
      </c>
    </row>
    <row r="48" spans="1:68">
      <c r="Y48" t="s">
        <v>584</v>
      </c>
    </row>
    <row r="49" spans="25:25">
      <c r="Y49" t="s">
        <v>585</v>
      </c>
    </row>
    <row r="50" spans="25:25">
      <c r="Y50" t="s">
        <v>586</v>
      </c>
    </row>
    <row r="51" spans="25:25">
      <c r="Y51" t="s">
        <v>587</v>
      </c>
    </row>
    <row r="52" spans="25:25">
      <c r="Y52" t="s">
        <v>588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6"/>
    <hyperlink ref="B7" r:id="rId2" tooltip="Информация о студенте" display="http://dispace.edu.nstu.ru/personal/index/38888"/>
    <hyperlink ref="B8" r:id="rId3" tooltip="Информация о студенте" display="http://dispace.edu.nstu.ru/personal/index/38820"/>
    <hyperlink ref="B9" r:id="rId4" tooltip="Информация о студенте" display="http://dispace.edu.nstu.ru/personal/index/38814"/>
    <hyperlink ref="B10" r:id="rId5" tooltip="Информация о студенте" display="http://dispace.edu.nstu.ru/personal/index/38813"/>
    <hyperlink ref="B11" r:id="rId6" tooltip="Информация о студенте" display="http://dispace.edu.nstu.ru/personal/index/38827"/>
    <hyperlink ref="B12" r:id="rId7" tooltip="Информация о студенте" display="http://dispace.edu.nstu.ru/personal/index/38824"/>
    <hyperlink ref="B13" r:id="rId8" tooltip="Информация о студенте" display="http://dispace.edu.nstu.ru/personal/index/38843"/>
    <hyperlink ref="B14" r:id="rId9" tooltip="Информация о студенте" display="http://dispace.edu.nstu.ru/personal/index/38850"/>
    <hyperlink ref="B15" r:id="rId10" tooltip="Информация о студенте" display="http://dispace.edu.nstu.ru/personal/index/38855"/>
    <hyperlink ref="B16" r:id="rId11" tooltip="Информация о студенте" display="http://dispace.edu.nstu.ru/personal/index/38832"/>
    <hyperlink ref="B17" r:id="rId12" tooltip="Информация о студенте" display="http://dispace.edu.nstu.ru/personal/index/38906"/>
    <hyperlink ref="B18" r:id="rId13" tooltip="Информация о студенте" display="http://dispace.edu.nstu.ru/personal/index/38879"/>
    <hyperlink ref="B19" r:id="rId14" tooltip="Информация о студенте" display="http://dispace.edu.nstu.ru/personal/index/38904"/>
    <hyperlink ref="B20" r:id="rId15" tooltip="Информация о студенте" display="http://dispace.edu.nstu.ru/personal/index/38878"/>
    <hyperlink ref="B22" r:id="rId16" tooltip="Информация о студенте" display="http://dispace.edu.nstu.ru/personal/index/38831"/>
    <hyperlink ref="AU1" r:id="rId17"/>
    <hyperlink ref="AU2" r:id="rId18" display="http://dispace.edu.nstu.ru/didesk/course/show/1033"/>
    <hyperlink ref="AU3" r:id="rId19"/>
    <hyperlink ref="B24" r:id="rId20" tooltip="Информация о студенте" display="http://dispace.edu.nstu.ru/personal/index/38823"/>
    <hyperlink ref="B25" r:id="rId21" tooltip="Информация о студенте" display="http://dispace.edu.nstu.ru/personal/index/38897"/>
    <hyperlink ref="B26" r:id="rId22" tooltip="Информация о студенте" display="http://dispace.edu.nstu.ru/personal/index/38882"/>
    <hyperlink ref="B28" r:id="rId23" tooltip="Информация о студенте" display="http://dispace.edu.nstu.ru/personal/index/38858"/>
    <hyperlink ref="B29" r:id="rId24" tooltip="Информация о студенте" display="http://dispace.edu.nstu.ru/personal/index/38861"/>
    <hyperlink ref="B38:W38" r:id="rId25" display="Вопросы к экзамену http://dispace.edu.nstu.ru/didesk/course/show/1033/1"/>
    <hyperlink ref="AV40:BG40" r:id="rId26" display="http://dispace.edu.nstu.ru/ditest/test/index/5558"/>
    <hyperlink ref="AV41:BG41" r:id="rId27" display="http://dispace.edu.nstu.ru/ditest/test/index/6249"/>
  </hyperlinks>
  <pageMargins left="0.7" right="0.7" top="0.75" bottom="0.75" header="0.3" footer="0.3"/>
  <pageSetup paperSize="9" orientation="portrait" r:id="rId2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37"/>
  <sheetViews>
    <sheetView topLeftCell="A4" zoomScale="80" zoomScaleNormal="80" workbookViewId="0">
      <selection activeCell="AX10" sqref="AX10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77" t="s">
        <v>176</v>
      </c>
      <c r="O1" s="277"/>
      <c r="P1" s="277"/>
      <c r="Q1" s="277"/>
      <c r="R1" s="268"/>
      <c r="S1" s="268"/>
      <c r="T1" s="266"/>
      <c r="U1" s="268" t="s">
        <v>177</v>
      </c>
      <c r="V1" s="268"/>
      <c r="W1" s="268"/>
      <c r="X1" s="268"/>
      <c r="Y1" s="268"/>
      <c r="Z1" s="269"/>
      <c r="AA1" s="266"/>
      <c r="AB1" s="266"/>
      <c r="AC1" s="266"/>
      <c r="AD1" s="268" t="s">
        <v>178</v>
      </c>
      <c r="AE1" s="268"/>
      <c r="AF1" s="268"/>
      <c r="AG1" s="268"/>
      <c r="AH1" s="268"/>
      <c r="AI1" s="268"/>
      <c r="AJ1" s="270"/>
      <c r="AK1" s="268"/>
      <c r="AL1" s="271"/>
      <c r="AM1" s="277" t="s">
        <v>196</v>
      </c>
      <c r="AN1" s="278"/>
      <c r="AO1" s="277"/>
      <c r="AP1" s="277"/>
      <c r="AQ1" s="277"/>
      <c r="AR1" s="277"/>
      <c r="AS1" s="278"/>
      <c r="AT1" s="278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189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77" t="s">
        <v>192</v>
      </c>
      <c r="O2" s="277"/>
      <c r="P2" s="277"/>
      <c r="Q2" s="277"/>
      <c r="R2" s="268"/>
      <c r="S2" s="268"/>
      <c r="T2" s="266"/>
      <c r="U2" s="277" t="s">
        <v>197</v>
      </c>
      <c r="V2" s="277"/>
      <c r="W2" s="277"/>
      <c r="X2" s="277"/>
      <c r="Y2" s="279"/>
      <c r="Z2" s="279"/>
      <c r="AA2" s="279"/>
      <c r="AB2" s="268"/>
      <c r="AC2" s="268"/>
      <c r="AD2" s="268"/>
      <c r="AE2" s="266" t="s">
        <v>184</v>
      </c>
      <c r="AF2" s="266"/>
      <c r="AG2" s="266"/>
      <c r="AH2" s="266"/>
      <c r="AI2" s="266"/>
      <c r="AJ2" s="273"/>
      <c r="AK2" s="266"/>
      <c r="AL2" s="266"/>
      <c r="AM2" s="266" t="s">
        <v>185</v>
      </c>
      <c r="AN2" s="266"/>
      <c r="AO2" s="266"/>
      <c r="AP2" s="266"/>
      <c r="AQ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76" t="s">
        <v>320</v>
      </c>
      <c r="Y3" s="276"/>
      <c r="Z3" s="276"/>
      <c r="AA3" s="276"/>
      <c r="AB3" s="276"/>
      <c r="AC3" s="276"/>
      <c r="AD3" s="276"/>
      <c r="AE3" s="276"/>
      <c r="AF3" s="276"/>
      <c r="AG3" s="27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K3" s="273"/>
    </row>
    <row r="4" spans="1:67" s="31" customFormat="1" ht="64.5" customHeight="1">
      <c r="A4" s="1">
        <v>0</v>
      </c>
      <c r="B4" s="2"/>
      <c r="C4" s="3" t="s">
        <v>285</v>
      </c>
      <c r="D4" s="4" t="s">
        <v>274</v>
      </c>
      <c r="E4" s="349" t="s">
        <v>275</v>
      </c>
      <c r="F4" s="5" t="s">
        <v>276</v>
      </c>
      <c r="G4" s="350" t="s">
        <v>1</v>
      </c>
      <c r="H4" s="3" t="s">
        <v>281</v>
      </c>
      <c r="I4" s="4" t="s">
        <v>273</v>
      </c>
      <c r="J4" s="349" t="s">
        <v>299</v>
      </c>
      <c r="K4" s="7" t="s">
        <v>302</v>
      </c>
      <c r="L4" s="15" t="s">
        <v>25</v>
      </c>
      <c r="M4" s="3" t="s">
        <v>282</v>
      </c>
      <c r="N4" s="4" t="s">
        <v>280</v>
      </c>
      <c r="O4" s="349" t="s">
        <v>279</v>
      </c>
      <c r="P4" s="349" t="s">
        <v>300</v>
      </c>
      <c r="Q4" s="9" t="s">
        <v>301</v>
      </c>
      <c r="R4" s="10" t="s">
        <v>439</v>
      </c>
      <c r="S4" s="11" t="s">
        <v>13</v>
      </c>
      <c r="T4" s="655" t="s">
        <v>14</v>
      </c>
      <c r="U4" s="3" t="s">
        <v>283</v>
      </c>
      <c r="V4" s="4" t="s">
        <v>303</v>
      </c>
      <c r="W4" s="349" t="s">
        <v>304</v>
      </c>
      <c r="X4" s="342" t="s">
        <v>305</v>
      </c>
      <c r="Y4" s="3" t="s">
        <v>284</v>
      </c>
      <c r="Z4" s="423" t="s">
        <v>306</v>
      </c>
      <c r="AA4" s="423" t="s">
        <v>308</v>
      </c>
      <c r="AB4" s="384" t="s">
        <v>307</v>
      </c>
      <c r="AC4" s="3" t="s">
        <v>286</v>
      </c>
      <c r="AD4" s="423" t="s">
        <v>291</v>
      </c>
      <c r="AE4" s="8" t="s">
        <v>295</v>
      </c>
      <c r="AF4" s="349" t="s">
        <v>275</v>
      </c>
      <c r="AG4" s="3" t="s">
        <v>287</v>
      </c>
      <c r="AH4" s="423" t="s">
        <v>292</v>
      </c>
      <c r="AI4" s="8" t="s">
        <v>296</v>
      </c>
      <c r="AJ4" s="349" t="s">
        <v>275</v>
      </c>
      <c r="AK4" s="18" t="s">
        <v>288</v>
      </c>
      <c r="AL4" s="423" t="s">
        <v>293</v>
      </c>
      <c r="AM4" s="262" t="s">
        <v>32</v>
      </c>
      <c r="AN4" s="657" t="s">
        <v>14</v>
      </c>
      <c r="AO4" s="8" t="s">
        <v>297</v>
      </c>
      <c r="AP4" s="349" t="s">
        <v>275</v>
      </c>
      <c r="AQ4" s="3" t="s">
        <v>289</v>
      </c>
      <c r="AR4" s="423" t="s">
        <v>294</v>
      </c>
      <c r="AS4" s="8" t="s">
        <v>298</v>
      </c>
      <c r="AT4" s="397" t="s">
        <v>35</v>
      </c>
      <c r="AU4" s="419" t="s">
        <v>507</v>
      </c>
      <c r="AV4" s="19" t="s">
        <v>258</v>
      </c>
      <c r="AW4" s="19" t="s">
        <v>257</v>
      </c>
      <c r="AX4" s="12" t="s">
        <v>499</v>
      </c>
      <c r="AY4" s="342" t="s">
        <v>260</v>
      </c>
      <c r="AZ4" s="13" t="s">
        <v>261</v>
      </c>
      <c r="BA4" s="20" t="s">
        <v>262</v>
      </c>
      <c r="BB4" s="420" t="s">
        <v>263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34" t="s">
        <v>53</v>
      </c>
      <c r="D5" s="35" t="s">
        <v>55</v>
      </c>
      <c r="E5" s="421" t="s">
        <v>290</v>
      </c>
      <c r="F5" s="36" t="s">
        <v>55</v>
      </c>
      <c r="G5" s="36" t="s">
        <v>57</v>
      </c>
      <c r="H5" s="37" t="s">
        <v>53</v>
      </c>
      <c r="I5" s="38" t="s">
        <v>55</v>
      </c>
      <c r="J5" s="421" t="s">
        <v>290</v>
      </c>
      <c r="K5" s="36" t="s">
        <v>55</v>
      </c>
      <c r="L5" s="39" t="s">
        <v>57</v>
      </c>
      <c r="M5" s="40" t="s">
        <v>53</v>
      </c>
      <c r="N5" s="41" t="s">
        <v>55</v>
      </c>
      <c r="O5" s="422" t="s">
        <v>290</v>
      </c>
      <c r="P5" s="432" t="s">
        <v>290</v>
      </c>
      <c r="Q5" s="42" t="s">
        <v>55</v>
      </c>
      <c r="R5" s="43" t="s">
        <v>55</v>
      </c>
      <c r="S5" s="44"/>
      <c r="T5" s="656"/>
      <c r="U5" s="40" t="s">
        <v>53</v>
      </c>
      <c r="V5" s="45" t="s">
        <v>55</v>
      </c>
      <c r="W5" s="422" t="s">
        <v>290</v>
      </c>
      <c r="X5" s="46" t="s">
        <v>55</v>
      </c>
      <c r="Y5" s="385" t="s">
        <v>53</v>
      </c>
      <c r="Z5" s="137" t="s">
        <v>55</v>
      </c>
      <c r="AA5" s="137" t="s">
        <v>55</v>
      </c>
      <c r="AB5" s="386" t="s">
        <v>55</v>
      </c>
      <c r="AC5" s="40" t="s">
        <v>53</v>
      </c>
      <c r="AD5" s="137" t="s">
        <v>55</v>
      </c>
      <c r="AE5" s="48" t="s">
        <v>55</v>
      </c>
      <c r="AF5" s="435" t="s">
        <v>290</v>
      </c>
      <c r="AG5" s="412" t="s">
        <v>53</v>
      </c>
      <c r="AH5" s="41" t="s">
        <v>55</v>
      </c>
      <c r="AI5" s="41" t="s">
        <v>55</v>
      </c>
      <c r="AJ5" s="433" t="s">
        <v>309</v>
      </c>
      <c r="AK5" s="56"/>
      <c r="AL5" s="58" t="s">
        <v>55</v>
      </c>
      <c r="AM5" s="411"/>
      <c r="AN5" s="658"/>
      <c r="AO5" s="406" t="s">
        <v>55</v>
      </c>
      <c r="AP5" s="434" t="s">
        <v>290</v>
      </c>
      <c r="AQ5" s="59" t="s">
        <v>53</v>
      </c>
      <c r="AR5" s="57" t="s">
        <v>55</v>
      </c>
      <c r="AS5" s="57" t="s">
        <v>55</v>
      </c>
      <c r="AT5" s="425" t="s">
        <v>55</v>
      </c>
      <c r="AU5" s="61" t="s">
        <v>56</v>
      </c>
      <c r="AV5" s="62" t="s">
        <v>251</v>
      </c>
      <c r="AW5" s="63" t="s">
        <v>252</v>
      </c>
      <c r="AX5" s="64" t="s">
        <v>59</v>
      </c>
      <c r="AY5" s="63" t="s">
        <v>253</v>
      </c>
      <c r="AZ5" s="63" t="s">
        <v>254</v>
      </c>
      <c r="BA5" s="63" t="s">
        <v>255</v>
      </c>
      <c r="BB5" s="65" t="s">
        <v>256</v>
      </c>
      <c r="BC5" s="66"/>
      <c r="BD5" s="659"/>
      <c r="BE5" s="660"/>
      <c r="BF5" s="67"/>
      <c r="BG5" s="68"/>
      <c r="BH5" s="69"/>
      <c r="BI5" s="394">
        <v>1</v>
      </c>
      <c r="BJ5" s="395">
        <v>2</v>
      </c>
      <c r="BK5" s="393"/>
      <c r="BL5" s="393"/>
      <c r="BM5" s="393"/>
      <c r="BN5" s="393"/>
      <c r="BO5" s="395"/>
    </row>
    <row r="6" spans="1:67" ht="18.75">
      <c r="A6" s="74">
        <v>1</v>
      </c>
      <c r="B6" s="75" t="s">
        <v>107</v>
      </c>
      <c r="C6" s="76">
        <v>1</v>
      </c>
      <c r="D6" s="77">
        <v>4</v>
      </c>
      <c r="E6" s="79"/>
      <c r="F6" s="79">
        <v>4</v>
      </c>
      <c r="G6" s="80">
        <v>5</v>
      </c>
      <c r="H6" s="76"/>
      <c r="I6" s="78">
        <v>5</v>
      </c>
      <c r="J6" s="78"/>
      <c r="K6" s="77">
        <v>4</v>
      </c>
      <c r="L6" s="82">
        <v>5</v>
      </c>
      <c r="M6" s="76"/>
      <c r="N6" s="83">
        <v>4</v>
      </c>
      <c r="O6" s="78">
        <v>4</v>
      </c>
      <c r="P6" s="84">
        <v>4</v>
      </c>
      <c r="Q6" s="84"/>
      <c r="R6" s="85"/>
      <c r="S6" s="86">
        <f t="shared" ref="S6:S24" si="0">IF(SUM(C6:R6)/2.5&lt;=21,SUM(C6:R6)/2.5,21)</f>
        <v>16</v>
      </c>
      <c r="T6" s="87">
        <f>IF(S6&lt;7,0,IF(S6&lt;14,1,2))</f>
        <v>2</v>
      </c>
      <c r="U6" s="76"/>
      <c r="V6" s="88">
        <v>4</v>
      </c>
      <c r="W6" s="88">
        <v>4</v>
      </c>
      <c r="X6" s="78">
        <v>4</v>
      </c>
      <c r="Y6" s="78"/>
      <c r="Z6" s="78">
        <v>4</v>
      </c>
      <c r="AA6" s="81"/>
      <c r="AB6" s="89"/>
      <c r="AC6" s="305"/>
      <c r="AD6" s="78"/>
      <c r="AE6" s="90"/>
      <c r="AF6" s="305"/>
      <c r="AG6" s="76"/>
      <c r="AH6" s="81"/>
      <c r="AI6" s="81"/>
      <c r="AJ6" s="78"/>
      <c r="AK6" s="78">
        <v>1</v>
      </c>
      <c r="AL6" s="78"/>
      <c r="AM6" s="86">
        <f t="shared" ref="AM6:AM24" si="1">IF(SUM(U6:AL6,S6)/2&lt;=39,SUM(U6:AL6,S6)/2,39)</f>
        <v>16.5</v>
      </c>
      <c r="AN6" s="87">
        <f>IF(AM6&lt;15,0,IF(AM6&lt;30,1,2))</f>
        <v>1</v>
      </c>
      <c r="AO6" s="76"/>
      <c r="AP6" s="305">
        <v>4</v>
      </c>
      <c r="AQ6" s="91"/>
      <c r="AR6" s="92"/>
      <c r="AS6" s="93"/>
      <c r="AT6" s="93">
        <v>5</v>
      </c>
      <c r="AU6" s="92"/>
      <c r="AV6" s="91"/>
      <c r="AW6" s="78"/>
      <c r="AX6" s="93"/>
      <c r="AY6" s="90"/>
      <c r="AZ6" s="89"/>
      <c r="BA6" s="94"/>
      <c r="BB6" s="95"/>
      <c r="BC6" s="96">
        <f t="shared" ref="BC6:BC24" si="2">IF(SUM(AM6,AO6:BB6)/1.5&lt;=80,SUM(AM6,AO6:BB6)/1.5,80)</f>
        <v>17</v>
      </c>
      <c r="BD6" s="97"/>
      <c r="BE6" s="98"/>
      <c r="BF6" s="99">
        <f>IF(SUM(BC6,BD6:BE6)&lt;=100,SUM(BC6,BD6:BE6),100)</f>
        <v>17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2" t="s">
        <v>108</v>
      </c>
      <c r="BL6" s="203"/>
      <c r="BM6" s="203"/>
      <c r="BN6" s="293"/>
      <c r="BO6" s="294"/>
    </row>
    <row r="7" spans="1:67" ht="18.75">
      <c r="A7" s="74">
        <v>2</v>
      </c>
      <c r="B7" s="75" t="s">
        <v>109</v>
      </c>
      <c r="C7" s="76"/>
      <c r="D7" s="77">
        <v>4</v>
      </c>
      <c r="E7" s="79"/>
      <c r="F7" s="79">
        <v>4</v>
      </c>
      <c r="G7" s="80"/>
      <c r="H7" s="76"/>
      <c r="I7" s="78">
        <v>4</v>
      </c>
      <c r="J7" s="78"/>
      <c r="K7" s="77">
        <v>4</v>
      </c>
      <c r="L7" s="82"/>
      <c r="M7" s="76"/>
      <c r="N7" s="83"/>
      <c r="O7" s="78"/>
      <c r="P7" s="78"/>
      <c r="Q7" s="79">
        <v>4</v>
      </c>
      <c r="R7" s="85"/>
      <c r="S7" s="86">
        <f t="shared" si="0"/>
        <v>8</v>
      </c>
      <c r="T7" s="87">
        <f t="shared" ref="T7:T24" si="3">IF(S7&lt;7,0,IF(S7&lt;14,1,2))</f>
        <v>1</v>
      </c>
      <c r="U7" s="76">
        <v>1</v>
      </c>
      <c r="V7" s="88">
        <v>4</v>
      </c>
      <c r="W7" s="88"/>
      <c r="X7" s="78"/>
      <c r="Y7" s="78"/>
      <c r="Z7" s="78">
        <v>4</v>
      </c>
      <c r="AA7" s="81"/>
      <c r="AB7" s="89">
        <v>4</v>
      </c>
      <c r="AC7" s="305"/>
      <c r="AD7" s="78">
        <v>4</v>
      </c>
      <c r="AE7" s="90"/>
      <c r="AF7" s="305"/>
      <c r="AG7" s="76"/>
      <c r="AH7" s="81"/>
      <c r="AI7" s="81"/>
      <c r="AJ7" s="78"/>
      <c r="AK7" s="78"/>
      <c r="AL7" s="78">
        <v>4</v>
      </c>
      <c r="AM7" s="86">
        <f t="shared" si="1"/>
        <v>14.5</v>
      </c>
      <c r="AN7" s="87">
        <f t="shared" ref="AN7:AN24" si="4">IF(AM7&lt;15,0,IF(AM7&lt;30,1,2))</f>
        <v>0</v>
      </c>
      <c r="AO7" s="76">
        <v>4</v>
      </c>
      <c r="AP7" s="305"/>
      <c r="AQ7" s="91">
        <v>1</v>
      </c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13</v>
      </c>
      <c r="BD7" s="104"/>
      <c r="BE7" s="105"/>
      <c r="BF7" s="99">
        <f t="shared" ref="BF7:BF24" si="5">IF(SUM(BC7,BD7:BE7)&lt;=100,SUM(BC7,BD7:BE7),100)</f>
        <v>13</v>
      </c>
      <c r="BG7" s="100" t="str">
        <f t="shared" ref="BG7:BG2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95</v>
      </c>
      <c r="BL7" s="283"/>
      <c r="BM7" s="283"/>
      <c r="BN7" s="283"/>
      <c r="BO7" s="284"/>
    </row>
    <row r="8" spans="1:67" ht="18.75">
      <c r="A8" s="108">
        <v>3</v>
      </c>
      <c r="B8" s="75" t="s">
        <v>110</v>
      </c>
      <c r="C8" s="109"/>
      <c r="D8" s="110">
        <v>4</v>
      </c>
      <c r="E8" s="112"/>
      <c r="F8" s="112">
        <v>4</v>
      </c>
      <c r="G8" s="113"/>
      <c r="H8" s="109"/>
      <c r="I8" s="111">
        <v>4</v>
      </c>
      <c r="J8" s="111"/>
      <c r="K8" s="110"/>
      <c r="L8" s="115"/>
      <c r="M8" s="109"/>
      <c r="N8" s="116"/>
      <c r="O8" s="116"/>
      <c r="P8" s="116"/>
      <c r="Q8" s="117">
        <v>3</v>
      </c>
      <c r="R8" s="118"/>
      <c r="S8" s="119">
        <f t="shared" si="0"/>
        <v>6</v>
      </c>
      <c r="T8" s="120">
        <f t="shared" si="3"/>
        <v>0</v>
      </c>
      <c r="U8" s="109"/>
      <c r="V8" s="121"/>
      <c r="W8" s="121"/>
      <c r="X8" s="111"/>
      <c r="Y8" s="111"/>
      <c r="Z8" s="111"/>
      <c r="AA8" s="114"/>
      <c r="AB8" s="89"/>
      <c r="AC8" s="306"/>
      <c r="AD8" s="111"/>
      <c r="AE8" s="90"/>
      <c r="AF8" s="305"/>
      <c r="AG8" s="109"/>
      <c r="AH8" s="114"/>
      <c r="AI8" s="114"/>
      <c r="AJ8" s="111"/>
      <c r="AK8" s="111"/>
      <c r="AL8" s="111"/>
      <c r="AM8" s="119">
        <f t="shared" si="1"/>
        <v>3</v>
      </c>
      <c r="AN8" s="120">
        <f t="shared" si="4"/>
        <v>0</v>
      </c>
      <c r="AO8" s="109"/>
      <c r="AP8" s="305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2</v>
      </c>
      <c r="BD8" s="104"/>
      <c r="BE8" s="105"/>
      <c r="BF8" s="127">
        <f t="shared" si="5"/>
        <v>2</v>
      </c>
      <c r="BG8" s="89" t="str">
        <f t="shared" si="6"/>
        <v>F</v>
      </c>
      <c r="BH8" s="128">
        <f t="shared" ref="BH8:BH24" si="7">IF(BF8&lt;50,2,IF(BF8&lt;74,3,IF(BF8&lt;87,4,5)))</f>
        <v>2</v>
      </c>
      <c r="BI8" s="129"/>
      <c r="BJ8" s="130"/>
      <c r="BK8" s="285" t="s">
        <v>98</v>
      </c>
      <c r="BL8" s="286"/>
      <c r="BM8" s="286"/>
      <c r="BN8" s="286"/>
      <c r="BO8" s="287"/>
    </row>
    <row r="9" spans="1:67" ht="18.75">
      <c r="A9" s="108">
        <v>4</v>
      </c>
      <c r="B9" s="75" t="s">
        <v>111</v>
      </c>
      <c r="C9" s="109">
        <v>1</v>
      </c>
      <c r="D9" s="110">
        <v>4</v>
      </c>
      <c r="E9" s="112"/>
      <c r="F9" s="320">
        <v>4</v>
      </c>
      <c r="G9" s="113"/>
      <c r="H9" s="109"/>
      <c r="I9" s="131">
        <v>4</v>
      </c>
      <c r="J9" s="111"/>
      <c r="K9" s="110">
        <v>4</v>
      </c>
      <c r="L9" s="115"/>
      <c r="M9" s="109">
        <v>1</v>
      </c>
      <c r="N9" s="116">
        <v>4</v>
      </c>
      <c r="O9" s="116">
        <v>4</v>
      </c>
      <c r="P9" s="116"/>
      <c r="Q9" s="117">
        <v>4</v>
      </c>
      <c r="R9" s="118">
        <v>4</v>
      </c>
      <c r="S9" s="119">
        <f t="shared" si="0"/>
        <v>13.6</v>
      </c>
      <c r="T9" s="120">
        <f t="shared" si="3"/>
        <v>1</v>
      </c>
      <c r="U9" s="109">
        <v>1</v>
      </c>
      <c r="V9" s="121">
        <v>4</v>
      </c>
      <c r="W9" s="121"/>
      <c r="X9" s="111">
        <v>4</v>
      </c>
      <c r="Y9" s="111"/>
      <c r="Z9" s="111">
        <v>4</v>
      </c>
      <c r="AA9" s="114"/>
      <c r="AB9" s="89">
        <v>4</v>
      </c>
      <c r="AC9" s="306">
        <v>1</v>
      </c>
      <c r="AD9" s="111">
        <v>4</v>
      </c>
      <c r="AE9" s="90"/>
      <c r="AF9" s="313"/>
      <c r="AG9" s="109">
        <v>1</v>
      </c>
      <c r="AH9" s="114"/>
      <c r="AI9" s="114">
        <v>4</v>
      </c>
      <c r="AJ9" s="111"/>
      <c r="AK9" s="111">
        <v>1</v>
      </c>
      <c r="AL9" s="111"/>
      <c r="AM9" s="119">
        <f t="shared" si="1"/>
        <v>20.8</v>
      </c>
      <c r="AN9" s="120">
        <f t="shared" si="4"/>
        <v>1</v>
      </c>
      <c r="AO9" s="132"/>
      <c r="AP9" s="305">
        <v>4</v>
      </c>
      <c r="AQ9" s="122">
        <v>1</v>
      </c>
      <c r="AR9" s="123"/>
      <c r="AS9" s="124"/>
      <c r="AT9" s="124"/>
      <c r="AU9" s="123"/>
      <c r="AV9" s="122"/>
      <c r="AW9" s="111"/>
      <c r="AX9" s="124">
        <v>4</v>
      </c>
      <c r="AY9" s="90"/>
      <c r="AZ9" s="89"/>
      <c r="BA9" s="94"/>
      <c r="BB9" s="125"/>
      <c r="BC9" s="126">
        <f t="shared" si="2"/>
        <v>19.866666666666667</v>
      </c>
      <c r="BD9" s="104"/>
      <c r="BE9" s="105"/>
      <c r="BF9" s="127">
        <f t="shared" si="5"/>
        <v>19.866666666666667</v>
      </c>
      <c r="BG9" s="89" t="str">
        <f t="shared" si="6"/>
        <v>F</v>
      </c>
      <c r="BH9" s="128">
        <f t="shared" si="7"/>
        <v>2</v>
      </c>
      <c r="BI9" s="129"/>
      <c r="BJ9" s="133"/>
      <c r="BK9" s="285" t="s">
        <v>216</v>
      </c>
      <c r="BL9" s="286"/>
      <c r="BM9" s="286"/>
      <c r="BN9" s="286"/>
      <c r="BO9" s="287"/>
    </row>
    <row r="10" spans="1:67" ht="18.75">
      <c r="A10" s="74">
        <v>5</v>
      </c>
      <c r="B10" s="75" t="s">
        <v>112</v>
      </c>
      <c r="C10" s="76">
        <v>1</v>
      </c>
      <c r="D10" s="77">
        <v>4</v>
      </c>
      <c r="E10" s="79"/>
      <c r="F10" s="79">
        <v>4</v>
      </c>
      <c r="G10" s="80"/>
      <c r="H10" s="76"/>
      <c r="I10" s="78">
        <v>5</v>
      </c>
      <c r="J10" s="78"/>
      <c r="K10" s="77">
        <v>4</v>
      </c>
      <c r="L10" s="82"/>
      <c r="M10" s="76"/>
      <c r="N10" s="83">
        <v>4</v>
      </c>
      <c r="O10" s="78"/>
      <c r="P10" s="78">
        <v>4</v>
      </c>
      <c r="Q10" s="79">
        <v>5</v>
      </c>
      <c r="R10" s="85">
        <v>4</v>
      </c>
      <c r="S10" s="86">
        <f t="shared" si="0"/>
        <v>14</v>
      </c>
      <c r="T10" s="87">
        <f t="shared" si="3"/>
        <v>2</v>
      </c>
      <c r="U10" s="76">
        <v>1</v>
      </c>
      <c r="V10" s="88">
        <v>4</v>
      </c>
      <c r="W10" s="88">
        <v>4</v>
      </c>
      <c r="X10" s="78">
        <v>4</v>
      </c>
      <c r="Y10" s="78"/>
      <c r="Z10" s="78">
        <v>4</v>
      </c>
      <c r="AA10" s="81"/>
      <c r="AB10" s="89">
        <v>4</v>
      </c>
      <c r="AC10" s="305"/>
      <c r="AD10" s="78">
        <v>4</v>
      </c>
      <c r="AE10" s="134"/>
      <c r="AF10" s="305"/>
      <c r="AG10" s="76"/>
      <c r="AH10" s="81"/>
      <c r="AI10" s="81">
        <v>4</v>
      </c>
      <c r="AJ10" s="78"/>
      <c r="AK10" s="78">
        <v>1</v>
      </c>
      <c r="AL10" s="78">
        <v>4</v>
      </c>
      <c r="AM10" s="86">
        <f t="shared" si="1"/>
        <v>24</v>
      </c>
      <c r="AN10" s="87">
        <f t="shared" si="4"/>
        <v>1</v>
      </c>
      <c r="AO10" s="76">
        <v>4</v>
      </c>
      <c r="AP10" s="305"/>
      <c r="AQ10" s="91">
        <v>1</v>
      </c>
      <c r="AR10" s="92"/>
      <c r="AS10" s="93"/>
      <c r="AT10" s="93"/>
      <c r="AU10" s="92"/>
      <c r="AV10" s="91"/>
      <c r="AW10" s="78"/>
      <c r="AX10" s="93">
        <v>4</v>
      </c>
      <c r="AY10" s="134"/>
      <c r="AZ10" s="89"/>
      <c r="BA10" s="94"/>
      <c r="BB10" s="95"/>
      <c r="BC10" s="96">
        <f t="shared" si="2"/>
        <v>22</v>
      </c>
      <c r="BD10" s="104"/>
      <c r="BE10" s="105"/>
      <c r="BF10" s="99">
        <f t="shared" si="5"/>
        <v>22</v>
      </c>
      <c r="BG10" s="100" t="str">
        <f t="shared" si="6"/>
        <v>F</v>
      </c>
      <c r="BH10" s="101">
        <f t="shared" si="7"/>
        <v>2</v>
      </c>
      <c r="BI10" s="106"/>
      <c r="BJ10" s="107"/>
      <c r="BK10" s="204" t="s">
        <v>102</v>
      </c>
      <c r="BL10" s="283"/>
      <c r="BM10" s="283"/>
      <c r="BN10" s="283"/>
      <c r="BO10" s="284"/>
    </row>
    <row r="11" spans="1:67" ht="18.75">
      <c r="A11" s="74">
        <v>6</v>
      </c>
      <c r="B11" s="75" t="s">
        <v>113</v>
      </c>
      <c r="C11" s="76">
        <v>1</v>
      </c>
      <c r="D11" s="77"/>
      <c r="E11" s="79"/>
      <c r="F11" s="79">
        <v>4</v>
      </c>
      <c r="G11" s="80"/>
      <c r="H11" s="76"/>
      <c r="I11" s="78">
        <v>4</v>
      </c>
      <c r="J11" s="78"/>
      <c r="K11" s="77">
        <v>4</v>
      </c>
      <c r="L11" s="82"/>
      <c r="M11" s="76">
        <v>1</v>
      </c>
      <c r="N11" s="83"/>
      <c r="O11" s="78"/>
      <c r="P11" s="78"/>
      <c r="Q11" s="79">
        <v>4</v>
      </c>
      <c r="R11" s="85"/>
      <c r="S11" s="86">
        <f t="shared" si="0"/>
        <v>7.2</v>
      </c>
      <c r="T11" s="87">
        <f t="shared" si="3"/>
        <v>1</v>
      </c>
      <c r="U11" s="76">
        <v>1</v>
      </c>
      <c r="V11" s="88">
        <v>4</v>
      </c>
      <c r="W11" s="88"/>
      <c r="X11" s="78"/>
      <c r="Y11" s="78"/>
      <c r="Z11" s="78">
        <v>4</v>
      </c>
      <c r="AA11" s="81"/>
      <c r="AB11" s="89"/>
      <c r="AC11" s="305">
        <v>1</v>
      </c>
      <c r="AD11" s="78"/>
      <c r="AE11" s="90"/>
      <c r="AF11" s="305"/>
      <c r="AG11" s="76">
        <v>1</v>
      </c>
      <c r="AH11" s="81"/>
      <c r="AI11" s="81"/>
      <c r="AJ11" s="78"/>
      <c r="AK11" s="78">
        <v>1</v>
      </c>
      <c r="AL11" s="78">
        <v>4</v>
      </c>
      <c r="AM11" s="86">
        <f t="shared" si="1"/>
        <v>11.6</v>
      </c>
      <c r="AN11" s="87">
        <f t="shared" si="4"/>
        <v>0</v>
      </c>
      <c r="AO11" s="76"/>
      <c r="AP11" s="305">
        <v>4</v>
      </c>
      <c r="AQ11" s="91">
        <v>1</v>
      </c>
      <c r="AR11" s="92"/>
      <c r="AS11" s="93"/>
      <c r="AT11" s="77"/>
      <c r="AU11" s="92"/>
      <c r="AV11" s="91"/>
      <c r="AW11" s="78"/>
      <c r="AX11" s="77">
        <v>4</v>
      </c>
      <c r="AY11" s="90"/>
      <c r="AZ11" s="89"/>
      <c r="BA11" s="94"/>
      <c r="BB11" s="66"/>
      <c r="BC11" s="96">
        <f t="shared" si="2"/>
        <v>13.733333333333334</v>
      </c>
      <c r="BD11" s="104"/>
      <c r="BE11" s="105"/>
      <c r="BF11" s="99">
        <f t="shared" si="5"/>
        <v>13.733333333333334</v>
      </c>
      <c r="BG11" s="100" t="str">
        <f t="shared" si="6"/>
        <v>F</v>
      </c>
      <c r="BH11" s="101">
        <f t="shared" si="7"/>
        <v>2</v>
      </c>
      <c r="BI11" s="106"/>
      <c r="BJ11" s="107"/>
      <c r="BK11" s="204" t="s">
        <v>224</v>
      </c>
      <c r="BL11" s="283"/>
      <c r="BM11" s="283"/>
      <c r="BN11" s="283"/>
      <c r="BO11" s="284"/>
    </row>
    <row r="12" spans="1:67" ht="18.75">
      <c r="A12" s="74">
        <v>7</v>
      </c>
      <c r="B12" s="75" t="s">
        <v>114</v>
      </c>
      <c r="C12" s="76"/>
      <c r="D12" s="77">
        <v>5</v>
      </c>
      <c r="E12" s="79">
        <v>5</v>
      </c>
      <c r="F12" s="79">
        <v>5</v>
      </c>
      <c r="G12" s="80">
        <v>5</v>
      </c>
      <c r="H12" s="76"/>
      <c r="I12" s="78">
        <v>5</v>
      </c>
      <c r="J12" s="78"/>
      <c r="K12" s="77"/>
      <c r="L12" s="82"/>
      <c r="M12" s="76"/>
      <c r="N12" s="83"/>
      <c r="O12" s="78"/>
      <c r="P12" s="78"/>
      <c r="Q12" s="79"/>
      <c r="R12" s="85"/>
      <c r="S12" s="86">
        <f t="shared" si="0"/>
        <v>10</v>
      </c>
      <c r="T12" s="87">
        <f t="shared" si="3"/>
        <v>1</v>
      </c>
      <c r="U12" s="76"/>
      <c r="V12" s="88"/>
      <c r="W12" s="88"/>
      <c r="X12" s="78"/>
      <c r="Y12" s="78"/>
      <c r="Z12" s="78"/>
      <c r="AA12" s="396"/>
      <c r="AB12" s="89"/>
      <c r="AC12" s="305"/>
      <c r="AD12" s="78"/>
      <c r="AE12" s="90"/>
      <c r="AF12" s="305"/>
      <c r="AG12" s="135"/>
      <c r="AH12" s="81"/>
      <c r="AI12" s="81"/>
      <c r="AJ12" s="78"/>
      <c r="AK12" s="78"/>
      <c r="AL12" s="78"/>
      <c r="AM12" s="86">
        <f t="shared" si="1"/>
        <v>5</v>
      </c>
      <c r="AN12" s="87">
        <f t="shared" si="4"/>
        <v>0</v>
      </c>
      <c r="AO12" s="76"/>
      <c r="AP12" s="305"/>
      <c r="AQ12" s="91"/>
      <c r="AR12" s="92"/>
      <c r="AS12" s="93"/>
      <c r="AT12" s="93"/>
      <c r="AU12" s="92"/>
      <c r="AV12" s="91"/>
      <c r="AW12" s="78"/>
      <c r="AX12" s="93">
        <v>4</v>
      </c>
      <c r="AY12" s="90"/>
      <c r="AZ12" s="89"/>
      <c r="BA12" s="94"/>
      <c r="BB12" s="66"/>
      <c r="BC12" s="96">
        <f t="shared" si="2"/>
        <v>6</v>
      </c>
      <c r="BD12" s="104"/>
      <c r="BE12" s="105"/>
      <c r="BF12" s="99">
        <f t="shared" si="5"/>
        <v>6</v>
      </c>
      <c r="BG12" s="100" t="str">
        <f t="shared" si="6"/>
        <v>F</v>
      </c>
      <c r="BH12" s="101">
        <f t="shared" si="7"/>
        <v>2</v>
      </c>
      <c r="BI12" s="136"/>
      <c r="BJ12" s="137"/>
      <c r="BK12" s="204" t="s">
        <v>115</v>
      </c>
      <c r="BL12" s="283"/>
      <c r="BM12" s="283"/>
      <c r="BN12" s="283"/>
      <c r="BO12" s="284"/>
    </row>
    <row r="13" spans="1:67" ht="18.75">
      <c r="A13" s="74">
        <v>8</v>
      </c>
      <c r="B13" s="75" t="s">
        <v>116</v>
      </c>
      <c r="C13" s="76">
        <v>1</v>
      </c>
      <c r="D13" s="77">
        <v>5</v>
      </c>
      <c r="E13" s="79">
        <v>4</v>
      </c>
      <c r="F13" s="79">
        <v>5</v>
      </c>
      <c r="G13" s="80">
        <v>5</v>
      </c>
      <c r="H13" s="76">
        <v>1</v>
      </c>
      <c r="I13" s="78">
        <v>5</v>
      </c>
      <c r="J13" s="78">
        <v>5</v>
      </c>
      <c r="K13" s="77">
        <v>5</v>
      </c>
      <c r="L13" s="82">
        <v>5</v>
      </c>
      <c r="M13" s="76">
        <v>1</v>
      </c>
      <c r="N13" s="138">
        <v>5</v>
      </c>
      <c r="O13" s="78">
        <v>5</v>
      </c>
      <c r="P13" s="78">
        <v>5</v>
      </c>
      <c r="Q13" s="79">
        <v>5</v>
      </c>
      <c r="R13" s="85">
        <v>5</v>
      </c>
      <c r="S13" s="86">
        <f t="shared" si="0"/>
        <v>21</v>
      </c>
      <c r="T13" s="87">
        <f t="shared" si="3"/>
        <v>2</v>
      </c>
      <c r="U13" s="76">
        <v>1</v>
      </c>
      <c r="V13" s="88">
        <v>4</v>
      </c>
      <c r="W13" s="88">
        <v>5</v>
      </c>
      <c r="X13" s="78">
        <v>5</v>
      </c>
      <c r="Y13" s="78">
        <v>1</v>
      </c>
      <c r="Z13" s="78">
        <v>4</v>
      </c>
      <c r="AA13" s="81">
        <v>5</v>
      </c>
      <c r="AB13" s="89">
        <v>5</v>
      </c>
      <c r="AC13" s="313">
        <v>1</v>
      </c>
      <c r="AD13" s="78">
        <v>5</v>
      </c>
      <c r="AE13" s="90">
        <v>5</v>
      </c>
      <c r="AF13" s="313">
        <v>5</v>
      </c>
      <c r="AG13" s="76">
        <v>1</v>
      </c>
      <c r="AH13" s="81">
        <v>5</v>
      </c>
      <c r="AI13" s="81">
        <v>5</v>
      </c>
      <c r="AJ13" s="78">
        <v>5</v>
      </c>
      <c r="AK13" s="78">
        <v>1</v>
      </c>
      <c r="AL13" s="78">
        <v>5</v>
      </c>
      <c r="AM13" s="86">
        <f t="shared" si="1"/>
        <v>39</v>
      </c>
      <c r="AN13" s="87">
        <f t="shared" si="4"/>
        <v>2</v>
      </c>
      <c r="AO13" s="76">
        <v>5</v>
      </c>
      <c r="AP13" s="313">
        <v>4</v>
      </c>
      <c r="AQ13" s="91">
        <v>1</v>
      </c>
      <c r="AR13" s="92">
        <v>5</v>
      </c>
      <c r="AS13" s="93">
        <v>5</v>
      </c>
      <c r="AT13" s="93">
        <v>5</v>
      </c>
      <c r="AU13" s="92"/>
      <c r="AV13" s="91"/>
      <c r="AW13" s="78"/>
      <c r="AX13" s="93">
        <v>4</v>
      </c>
      <c r="AY13" s="90"/>
      <c r="AZ13" s="89"/>
      <c r="BA13" s="94"/>
      <c r="BB13" s="95"/>
      <c r="BC13" s="96">
        <f t="shared" si="2"/>
        <v>45.333333333333336</v>
      </c>
      <c r="BD13" s="104"/>
      <c r="BE13" s="105"/>
      <c r="BF13" s="99">
        <f t="shared" si="5"/>
        <v>45.333333333333336</v>
      </c>
      <c r="BG13" s="100" t="str">
        <f t="shared" si="6"/>
        <v>FX</v>
      </c>
      <c r="BH13" s="101">
        <f t="shared" si="7"/>
        <v>2</v>
      </c>
      <c r="BI13" s="106"/>
      <c r="BJ13" s="107"/>
      <c r="BK13" s="204" t="s">
        <v>235</v>
      </c>
      <c r="BL13" s="283"/>
      <c r="BM13" s="283"/>
      <c r="BN13" s="283"/>
      <c r="BO13" s="284"/>
    </row>
    <row r="14" spans="1:67" ht="18.75">
      <c r="A14" s="139">
        <v>9</v>
      </c>
      <c r="B14" s="75" t="s">
        <v>117</v>
      </c>
      <c r="C14" s="76">
        <v>1</v>
      </c>
      <c r="D14" s="78">
        <v>4</v>
      </c>
      <c r="E14" s="79"/>
      <c r="F14" s="79">
        <v>4</v>
      </c>
      <c r="G14" s="80">
        <v>4</v>
      </c>
      <c r="H14" s="76"/>
      <c r="I14" s="78">
        <v>4</v>
      </c>
      <c r="J14" s="78"/>
      <c r="K14" s="78">
        <v>4</v>
      </c>
      <c r="L14" s="80"/>
      <c r="M14" s="76">
        <v>1</v>
      </c>
      <c r="N14" s="83">
        <v>4</v>
      </c>
      <c r="O14" s="93"/>
      <c r="P14" s="78"/>
      <c r="Q14" s="79">
        <v>4</v>
      </c>
      <c r="R14" s="85">
        <v>5</v>
      </c>
      <c r="S14" s="86">
        <f t="shared" si="0"/>
        <v>14</v>
      </c>
      <c r="T14" s="87">
        <f t="shared" si="3"/>
        <v>2</v>
      </c>
      <c r="U14" s="76">
        <v>1</v>
      </c>
      <c r="V14" s="88">
        <v>4</v>
      </c>
      <c r="W14" s="88"/>
      <c r="X14" s="78">
        <v>4</v>
      </c>
      <c r="Y14" s="78"/>
      <c r="Z14" s="78"/>
      <c r="AA14" s="396">
        <v>4</v>
      </c>
      <c r="AB14" s="89">
        <v>4</v>
      </c>
      <c r="AC14" s="305">
        <v>1</v>
      </c>
      <c r="AD14" s="78">
        <v>4</v>
      </c>
      <c r="AE14" s="90"/>
      <c r="AF14" s="305"/>
      <c r="AG14" s="135">
        <v>1</v>
      </c>
      <c r="AH14" s="140"/>
      <c r="AI14" s="140">
        <v>4</v>
      </c>
      <c r="AJ14" s="78"/>
      <c r="AK14" s="78">
        <v>1</v>
      </c>
      <c r="AL14" s="78"/>
      <c r="AM14" s="86">
        <f t="shared" si="1"/>
        <v>21</v>
      </c>
      <c r="AN14" s="87">
        <f t="shared" si="4"/>
        <v>1</v>
      </c>
      <c r="AO14" s="92">
        <v>4</v>
      </c>
      <c r="AP14" s="305"/>
      <c r="AQ14" s="91">
        <v>1</v>
      </c>
      <c r="AR14" s="92"/>
      <c r="AS14" s="93"/>
      <c r="AT14" s="93"/>
      <c r="AU14" s="92"/>
      <c r="AV14" s="91"/>
      <c r="AW14" s="78"/>
      <c r="AX14" s="93">
        <v>4</v>
      </c>
      <c r="AY14" s="90"/>
      <c r="AZ14" s="89"/>
      <c r="BA14" s="94"/>
      <c r="BB14" s="95"/>
      <c r="BC14" s="96">
        <f t="shared" si="2"/>
        <v>20</v>
      </c>
      <c r="BD14" s="104"/>
      <c r="BE14" s="105"/>
      <c r="BF14" s="99">
        <f t="shared" si="5"/>
        <v>20</v>
      </c>
      <c r="BG14" s="100" t="str">
        <f t="shared" si="6"/>
        <v>F</v>
      </c>
      <c r="BH14" s="101">
        <f t="shared" si="7"/>
        <v>2</v>
      </c>
      <c r="BI14" s="106"/>
      <c r="BJ14" s="107"/>
      <c r="BK14" s="204" t="s">
        <v>217</v>
      </c>
      <c r="BL14" s="283"/>
      <c r="BM14" s="283"/>
      <c r="BN14" s="283"/>
      <c r="BO14" s="284"/>
    </row>
    <row r="15" spans="1:67" ht="18.75">
      <c r="A15" s="141">
        <v>10</v>
      </c>
      <c r="B15" s="75" t="s">
        <v>118</v>
      </c>
      <c r="C15" s="76"/>
      <c r="D15" s="78"/>
      <c r="E15" s="79"/>
      <c r="F15" s="319"/>
      <c r="G15" s="80"/>
      <c r="H15" s="76"/>
      <c r="I15" s="78">
        <v>4</v>
      </c>
      <c r="J15" s="78"/>
      <c r="K15" s="78">
        <v>4</v>
      </c>
      <c r="L15" s="80"/>
      <c r="M15" s="76"/>
      <c r="N15" s="83">
        <v>4</v>
      </c>
      <c r="O15" s="93">
        <v>4</v>
      </c>
      <c r="P15" s="78">
        <v>4</v>
      </c>
      <c r="Q15" s="79">
        <v>4</v>
      </c>
      <c r="R15" s="85"/>
      <c r="S15" s="86">
        <f t="shared" si="0"/>
        <v>9.6</v>
      </c>
      <c r="T15" s="87">
        <f t="shared" si="3"/>
        <v>1</v>
      </c>
      <c r="U15" s="76"/>
      <c r="V15" s="88">
        <v>4</v>
      </c>
      <c r="W15" s="88"/>
      <c r="X15" s="78"/>
      <c r="Y15" s="78"/>
      <c r="Z15" s="78">
        <v>4</v>
      </c>
      <c r="AA15" s="81"/>
      <c r="AB15" s="89"/>
      <c r="AC15" s="305"/>
      <c r="AD15" s="78"/>
      <c r="AE15" s="90"/>
      <c r="AF15" s="305"/>
      <c r="AG15" s="76"/>
      <c r="AH15" s="81"/>
      <c r="AI15" s="81"/>
      <c r="AJ15" s="78"/>
      <c r="AK15" s="78"/>
      <c r="AL15" s="78"/>
      <c r="AM15" s="86">
        <f t="shared" si="1"/>
        <v>8.8000000000000007</v>
      </c>
      <c r="AN15" s="87">
        <f t="shared" si="4"/>
        <v>0</v>
      </c>
      <c r="AO15" s="92"/>
      <c r="AP15" s="313">
        <v>4</v>
      </c>
      <c r="AQ15" s="91"/>
      <c r="AR15" s="92"/>
      <c r="AS15" s="93"/>
      <c r="AT15" s="93"/>
      <c r="AU15" s="92"/>
      <c r="AV15" s="91"/>
      <c r="AW15" s="78"/>
      <c r="AX15" s="93"/>
      <c r="AY15" s="90"/>
      <c r="AZ15" s="89"/>
      <c r="BA15" s="94"/>
      <c r="BB15" s="66"/>
      <c r="BC15" s="96">
        <f t="shared" si="2"/>
        <v>8.5333333333333332</v>
      </c>
      <c r="BD15" s="104"/>
      <c r="BE15" s="105"/>
      <c r="BF15" s="99">
        <f t="shared" si="5"/>
        <v>8.5333333333333332</v>
      </c>
      <c r="BG15" s="100" t="str">
        <f t="shared" si="6"/>
        <v>F</v>
      </c>
      <c r="BH15" s="101">
        <f t="shared" si="7"/>
        <v>2</v>
      </c>
      <c r="BI15" s="136"/>
      <c r="BJ15" s="137"/>
      <c r="BK15" s="204"/>
      <c r="BL15" s="283"/>
      <c r="BM15" s="283"/>
      <c r="BN15" s="283"/>
      <c r="BO15" s="284"/>
    </row>
    <row r="16" spans="1:67" ht="18.75">
      <c r="A16" s="141">
        <v>11</v>
      </c>
      <c r="B16" s="75" t="s">
        <v>119</v>
      </c>
      <c r="C16" s="142"/>
      <c r="D16" s="143"/>
      <c r="E16" s="144"/>
      <c r="F16" s="321">
        <v>4</v>
      </c>
      <c r="G16" s="145"/>
      <c r="H16" s="151"/>
      <c r="I16" s="143">
        <v>4</v>
      </c>
      <c r="J16" s="143"/>
      <c r="K16" s="143"/>
      <c r="L16" s="145"/>
      <c r="M16" s="151"/>
      <c r="N16" s="143"/>
      <c r="O16" s="143"/>
      <c r="P16" s="146"/>
      <c r="Q16" s="147"/>
      <c r="R16" s="148"/>
      <c r="S16" s="149">
        <f t="shared" si="0"/>
        <v>3.2</v>
      </c>
      <c r="T16" s="150">
        <f t="shared" si="3"/>
        <v>0</v>
      </c>
      <c r="U16" s="151"/>
      <c r="V16" s="152">
        <v>4</v>
      </c>
      <c r="W16" s="152"/>
      <c r="X16" s="146"/>
      <c r="Y16" s="146"/>
      <c r="Z16" s="78"/>
      <c r="AA16" s="457"/>
      <c r="AB16" s="154"/>
      <c r="AC16" s="307"/>
      <c r="AD16" s="146"/>
      <c r="AE16" s="155"/>
      <c r="AF16" s="305"/>
      <c r="AG16" s="142"/>
      <c r="AH16" s="156"/>
      <c r="AI16" s="156"/>
      <c r="AJ16" s="146"/>
      <c r="AK16" s="146"/>
      <c r="AL16" s="146"/>
      <c r="AM16" s="149">
        <f t="shared" si="1"/>
        <v>3.6</v>
      </c>
      <c r="AN16" s="150">
        <f t="shared" si="4"/>
        <v>0</v>
      </c>
      <c r="AO16" s="142"/>
      <c r="AP16" s="305"/>
      <c r="AQ16" s="158"/>
      <c r="AR16" s="142"/>
      <c r="AS16" s="143"/>
      <c r="AT16" s="143"/>
      <c r="AU16" s="142"/>
      <c r="AV16" s="158"/>
      <c r="AW16" s="143"/>
      <c r="AX16" s="143"/>
      <c r="AY16" s="155"/>
      <c r="AZ16" s="154"/>
      <c r="BA16" s="159"/>
      <c r="BB16" s="160"/>
      <c r="BC16" s="161">
        <f t="shared" si="2"/>
        <v>2.4</v>
      </c>
      <c r="BD16" s="104"/>
      <c r="BE16" s="105"/>
      <c r="BF16" s="162">
        <f t="shared" si="5"/>
        <v>2.4</v>
      </c>
      <c r="BG16" s="163" t="str">
        <f t="shared" si="6"/>
        <v>F</v>
      </c>
      <c r="BH16" s="164">
        <f t="shared" si="7"/>
        <v>2</v>
      </c>
      <c r="BI16" s="165"/>
      <c r="BJ16" s="166"/>
      <c r="BK16" s="288"/>
      <c r="BL16" s="289"/>
      <c r="BM16" s="289"/>
      <c r="BN16" s="289"/>
      <c r="BO16" s="290"/>
    </row>
    <row r="17" spans="1:68" ht="18.75">
      <c r="A17" s="141">
        <v>12</v>
      </c>
      <c r="B17" s="75" t="s">
        <v>120</v>
      </c>
      <c r="C17" s="167">
        <v>1</v>
      </c>
      <c r="D17" s="168">
        <v>4</v>
      </c>
      <c r="E17" s="169">
        <v>4</v>
      </c>
      <c r="F17" s="169">
        <v>4</v>
      </c>
      <c r="G17" s="170"/>
      <c r="H17" s="136"/>
      <c r="I17" s="137">
        <v>4</v>
      </c>
      <c r="J17" s="137"/>
      <c r="K17" s="168">
        <v>4</v>
      </c>
      <c r="L17" s="172"/>
      <c r="M17" s="136">
        <v>1</v>
      </c>
      <c r="N17" s="137">
        <v>4</v>
      </c>
      <c r="O17" s="137"/>
      <c r="P17" s="137"/>
      <c r="Q17" s="137">
        <v>5</v>
      </c>
      <c r="R17" s="170">
        <v>5</v>
      </c>
      <c r="S17" s="173">
        <f t="shared" si="0"/>
        <v>14.4</v>
      </c>
      <c r="T17" s="87">
        <f t="shared" si="3"/>
        <v>2</v>
      </c>
      <c r="U17" s="136">
        <v>1</v>
      </c>
      <c r="V17" s="137">
        <v>4</v>
      </c>
      <c r="W17" s="137"/>
      <c r="X17" s="137">
        <v>5</v>
      </c>
      <c r="Y17" s="137"/>
      <c r="Z17" s="137">
        <v>4</v>
      </c>
      <c r="AA17" s="171"/>
      <c r="AB17" s="137">
        <v>4</v>
      </c>
      <c r="AC17" s="325">
        <v>1</v>
      </c>
      <c r="AD17" s="137">
        <v>4</v>
      </c>
      <c r="AE17" s="137">
        <v>4</v>
      </c>
      <c r="AF17" s="313"/>
      <c r="AG17" s="136">
        <v>1</v>
      </c>
      <c r="AH17" s="137"/>
      <c r="AI17" s="137">
        <v>4</v>
      </c>
      <c r="AJ17" s="137"/>
      <c r="AK17" s="137">
        <v>1</v>
      </c>
      <c r="AL17" s="137"/>
      <c r="AM17" s="174">
        <f t="shared" si="1"/>
        <v>23.7</v>
      </c>
      <c r="AN17" s="175">
        <f t="shared" si="4"/>
        <v>1</v>
      </c>
      <c r="AO17" s="171"/>
      <c r="AP17" s="305"/>
      <c r="AQ17" s="172">
        <v>1</v>
      </c>
      <c r="AR17" s="136"/>
      <c r="AS17" s="137"/>
      <c r="AT17" s="137"/>
      <c r="AU17" s="136">
        <v>4</v>
      </c>
      <c r="AV17" s="137"/>
      <c r="AW17" s="137"/>
      <c r="AX17" s="137">
        <v>4</v>
      </c>
      <c r="AY17" s="137"/>
      <c r="AZ17" s="137"/>
      <c r="BA17" s="137"/>
      <c r="BB17" s="170"/>
      <c r="BC17" s="86">
        <f t="shared" si="2"/>
        <v>21.8</v>
      </c>
      <c r="BD17" s="104"/>
      <c r="BE17" s="105"/>
      <c r="BF17" s="99">
        <f t="shared" si="5"/>
        <v>21.8</v>
      </c>
      <c r="BG17" s="100" t="str">
        <f t="shared" si="6"/>
        <v>F</v>
      </c>
      <c r="BH17" s="254">
        <f t="shared" si="7"/>
        <v>2</v>
      </c>
      <c r="BI17" s="136"/>
      <c r="BJ17" s="172"/>
      <c r="BK17" s="295" t="s">
        <v>88</v>
      </c>
      <c r="BL17" s="283"/>
      <c r="BM17" s="283"/>
      <c r="BN17" s="283"/>
      <c r="BO17" s="284"/>
    </row>
    <row r="18" spans="1:68" ht="18.75">
      <c r="A18" s="141">
        <v>13</v>
      </c>
      <c r="B18" s="75" t="s">
        <v>121</v>
      </c>
      <c r="C18" s="167"/>
      <c r="D18" s="168">
        <v>4</v>
      </c>
      <c r="E18" s="169"/>
      <c r="F18" s="169">
        <v>4</v>
      </c>
      <c r="G18" s="170"/>
      <c r="H18" s="136"/>
      <c r="I18" s="137">
        <v>4</v>
      </c>
      <c r="J18" s="137"/>
      <c r="K18" s="168">
        <v>5</v>
      </c>
      <c r="L18" s="172"/>
      <c r="M18" s="136"/>
      <c r="N18" s="137">
        <v>4</v>
      </c>
      <c r="O18" s="137">
        <v>4</v>
      </c>
      <c r="P18" s="137">
        <v>4</v>
      </c>
      <c r="Q18" s="137">
        <v>4</v>
      </c>
      <c r="R18" s="170">
        <v>4</v>
      </c>
      <c r="S18" s="173">
        <f t="shared" si="0"/>
        <v>14.8</v>
      </c>
      <c r="T18" s="87">
        <f t="shared" si="3"/>
        <v>2</v>
      </c>
      <c r="U18" s="136"/>
      <c r="V18" s="137">
        <v>4</v>
      </c>
      <c r="W18" s="137">
        <v>4</v>
      </c>
      <c r="X18" s="137">
        <v>4</v>
      </c>
      <c r="Y18" s="137"/>
      <c r="Z18" s="137">
        <v>4</v>
      </c>
      <c r="AA18" s="171">
        <v>4</v>
      </c>
      <c r="AB18" s="137">
        <v>4</v>
      </c>
      <c r="AC18" s="314"/>
      <c r="AD18" s="137">
        <v>4</v>
      </c>
      <c r="AE18" s="137">
        <v>4</v>
      </c>
      <c r="AF18" s="313"/>
      <c r="AG18" s="136"/>
      <c r="AH18" s="137">
        <v>4</v>
      </c>
      <c r="AI18" s="137">
        <v>4</v>
      </c>
      <c r="AJ18" s="137"/>
      <c r="AK18" s="137"/>
      <c r="AL18" s="137">
        <v>4</v>
      </c>
      <c r="AM18" s="174">
        <f t="shared" si="1"/>
        <v>29.4</v>
      </c>
      <c r="AN18" s="175">
        <f t="shared" si="4"/>
        <v>1</v>
      </c>
      <c r="AO18" s="171">
        <v>4</v>
      </c>
      <c r="AP18" s="313">
        <v>4</v>
      </c>
      <c r="AQ18" s="172">
        <v>1</v>
      </c>
      <c r="AR18" s="136">
        <v>4</v>
      </c>
      <c r="AS18" s="137">
        <v>4</v>
      </c>
      <c r="AT18" s="137">
        <v>4</v>
      </c>
      <c r="AU18" s="136"/>
      <c r="AV18" s="137"/>
      <c r="AW18" s="137"/>
      <c r="AX18" s="137">
        <v>4</v>
      </c>
      <c r="AY18" s="137"/>
      <c r="AZ18" s="137"/>
      <c r="BA18" s="137"/>
      <c r="BB18" s="170"/>
      <c r="BC18" s="86">
        <f t="shared" si="2"/>
        <v>36.266666666666666</v>
      </c>
      <c r="BD18" s="104"/>
      <c r="BE18" s="105"/>
      <c r="BF18" s="99">
        <f t="shared" si="5"/>
        <v>36.266666666666666</v>
      </c>
      <c r="BG18" s="100" t="str">
        <f t="shared" si="6"/>
        <v>FX</v>
      </c>
      <c r="BH18" s="254">
        <f t="shared" si="7"/>
        <v>2</v>
      </c>
      <c r="BI18" s="136"/>
      <c r="BJ18" s="172"/>
      <c r="BK18" s="295" t="s">
        <v>168</v>
      </c>
      <c r="BL18" s="283"/>
      <c r="BM18" s="283"/>
      <c r="BN18" s="283"/>
      <c r="BO18" s="284"/>
    </row>
    <row r="19" spans="1:68" ht="18.75">
      <c r="A19" s="141">
        <v>14</v>
      </c>
      <c r="B19" s="75" t="s">
        <v>122</v>
      </c>
      <c r="C19" s="167">
        <v>1</v>
      </c>
      <c r="D19" s="168">
        <v>4</v>
      </c>
      <c r="E19" s="169"/>
      <c r="F19" s="169">
        <v>4</v>
      </c>
      <c r="G19" s="170"/>
      <c r="H19" s="136"/>
      <c r="I19" s="137">
        <v>4</v>
      </c>
      <c r="J19" s="137"/>
      <c r="K19" s="168">
        <v>5</v>
      </c>
      <c r="L19" s="172"/>
      <c r="M19" s="136">
        <v>1</v>
      </c>
      <c r="N19" s="137"/>
      <c r="O19" s="137"/>
      <c r="P19" s="137"/>
      <c r="Q19" s="137">
        <v>5</v>
      </c>
      <c r="R19" s="170">
        <v>4</v>
      </c>
      <c r="S19" s="173">
        <f t="shared" si="0"/>
        <v>11.2</v>
      </c>
      <c r="T19" s="87">
        <f t="shared" si="3"/>
        <v>1</v>
      </c>
      <c r="U19" s="136"/>
      <c r="V19" s="137">
        <v>4</v>
      </c>
      <c r="W19" s="137"/>
      <c r="X19" s="137"/>
      <c r="Y19" s="137"/>
      <c r="Z19" s="137">
        <v>4</v>
      </c>
      <c r="AA19" s="171"/>
      <c r="AB19" s="137">
        <v>5</v>
      </c>
      <c r="AC19" s="308">
        <v>1</v>
      </c>
      <c r="AD19" s="137">
        <v>4</v>
      </c>
      <c r="AE19" s="137">
        <v>4</v>
      </c>
      <c r="AF19" s="313"/>
      <c r="AG19" s="136"/>
      <c r="AH19" s="137"/>
      <c r="AI19" s="137"/>
      <c r="AJ19" s="137"/>
      <c r="AK19" s="137">
        <v>1</v>
      </c>
      <c r="AL19" s="137"/>
      <c r="AM19" s="174">
        <f t="shared" si="1"/>
        <v>17.100000000000001</v>
      </c>
      <c r="AN19" s="175">
        <f t="shared" si="4"/>
        <v>1</v>
      </c>
      <c r="AO19" s="171">
        <v>4</v>
      </c>
      <c r="AP19" s="305"/>
      <c r="AQ19" s="172">
        <v>1</v>
      </c>
      <c r="AR19" s="136"/>
      <c r="AS19" s="137">
        <v>4</v>
      </c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17.400000000000002</v>
      </c>
      <c r="BD19" s="104"/>
      <c r="BE19" s="105"/>
      <c r="BF19" s="99">
        <f t="shared" si="5"/>
        <v>17.400000000000002</v>
      </c>
      <c r="BG19" s="100" t="str">
        <f t="shared" si="6"/>
        <v>F</v>
      </c>
      <c r="BH19" s="254">
        <f t="shared" si="7"/>
        <v>2</v>
      </c>
      <c r="BI19" s="136"/>
      <c r="BJ19" s="172"/>
      <c r="BK19" s="295" t="s">
        <v>223</v>
      </c>
      <c r="BL19" s="283"/>
      <c r="BM19" s="283"/>
      <c r="BN19" s="283"/>
      <c r="BO19" s="284"/>
    </row>
    <row r="20" spans="1:68" ht="18.75">
      <c r="A20" s="141">
        <v>15</v>
      </c>
      <c r="B20" s="75" t="s">
        <v>123</v>
      </c>
      <c r="C20" s="167">
        <v>1</v>
      </c>
      <c r="D20" s="168">
        <v>4</v>
      </c>
      <c r="E20" s="169"/>
      <c r="F20" s="169">
        <v>4</v>
      </c>
      <c r="G20" s="170"/>
      <c r="H20" s="136"/>
      <c r="I20" s="137">
        <v>4</v>
      </c>
      <c r="J20" s="137"/>
      <c r="K20" s="168">
        <v>4</v>
      </c>
      <c r="L20" s="172"/>
      <c r="M20" s="136">
        <v>1</v>
      </c>
      <c r="N20" s="138">
        <v>4</v>
      </c>
      <c r="O20" s="137"/>
      <c r="P20" s="137">
        <v>4</v>
      </c>
      <c r="Q20" s="137">
        <v>4</v>
      </c>
      <c r="R20" s="170">
        <v>4</v>
      </c>
      <c r="S20" s="173">
        <f t="shared" si="0"/>
        <v>13.6</v>
      </c>
      <c r="T20" s="87">
        <f t="shared" si="3"/>
        <v>1</v>
      </c>
      <c r="U20" s="136">
        <v>1</v>
      </c>
      <c r="V20" s="137">
        <v>4</v>
      </c>
      <c r="W20" s="137"/>
      <c r="X20" s="137">
        <v>4</v>
      </c>
      <c r="Y20" s="137"/>
      <c r="Z20" s="137">
        <v>4</v>
      </c>
      <c r="AA20" s="171"/>
      <c r="AB20" s="137"/>
      <c r="AC20" s="308">
        <v>1</v>
      </c>
      <c r="AD20" s="137">
        <v>4</v>
      </c>
      <c r="AE20" s="137">
        <v>4</v>
      </c>
      <c r="AF20" s="305"/>
      <c r="AG20" s="136">
        <v>1</v>
      </c>
      <c r="AH20" s="137">
        <v>4</v>
      </c>
      <c r="AI20" s="137">
        <v>4</v>
      </c>
      <c r="AJ20" s="137"/>
      <c r="AK20" s="137"/>
      <c r="AL20" s="137">
        <v>4</v>
      </c>
      <c r="AM20" s="174">
        <f t="shared" si="1"/>
        <v>24.3</v>
      </c>
      <c r="AN20" s="175">
        <f t="shared" si="4"/>
        <v>1</v>
      </c>
      <c r="AO20" s="171">
        <v>4</v>
      </c>
      <c r="AP20" s="305">
        <v>4</v>
      </c>
      <c r="AQ20" s="172">
        <v>1</v>
      </c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22.2</v>
      </c>
      <c r="BD20" s="104"/>
      <c r="BE20" s="105"/>
      <c r="BF20" s="99">
        <f t="shared" si="5"/>
        <v>22.2</v>
      </c>
      <c r="BG20" s="100" t="str">
        <f t="shared" si="6"/>
        <v>F</v>
      </c>
      <c r="BH20" s="254">
        <f t="shared" si="7"/>
        <v>2</v>
      </c>
      <c r="BI20" s="136"/>
      <c r="BJ20" s="172"/>
      <c r="BK20" s="295" t="s">
        <v>91</v>
      </c>
      <c r="BL20" s="283"/>
      <c r="BM20" s="283"/>
      <c r="BN20" s="283"/>
      <c r="BO20" s="284"/>
    </row>
    <row r="21" spans="1:68" ht="18.75">
      <c r="A21" s="141">
        <v>16</v>
      </c>
      <c r="B21" s="75" t="s">
        <v>124</v>
      </c>
      <c r="C21" s="167">
        <v>1</v>
      </c>
      <c r="D21" s="168">
        <v>5</v>
      </c>
      <c r="E21" s="169">
        <v>4</v>
      </c>
      <c r="F21" s="169">
        <v>5</v>
      </c>
      <c r="G21" s="170">
        <v>5</v>
      </c>
      <c r="H21" s="136">
        <v>1</v>
      </c>
      <c r="I21" s="137">
        <v>4</v>
      </c>
      <c r="J21" s="137">
        <v>5</v>
      </c>
      <c r="K21" s="168">
        <v>5</v>
      </c>
      <c r="L21" s="172">
        <v>5</v>
      </c>
      <c r="M21" s="136">
        <v>1</v>
      </c>
      <c r="N21" s="137">
        <v>5</v>
      </c>
      <c r="O21" s="137">
        <v>5</v>
      </c>
      <c r="P21" s="137">
        <v>5</v>
      </c>
      <c r="Q21" s="137">
        <v>5</v>
      </c>
      <c r="R21" s="170">
        <v>5</v>
      </c>
      <c r="S21" s="173">
        <f t="shared" si="0"/>
        <v>21</v>
      </c>
      <c r="T21" s="87">
        <f t="shared" si="3"/>
        <v>2</v>
      </c>
      <c r="U21" s="136">
        <v>1</v>
      </c>
      <c r="V21" s="137">
        <v>5</v>
      </c>
      <c r="W21" s="137">
        <v>5</v>
      </c>
      <c r="X21" s="137">
        <v>5</v>
      </c>
      <c r="Y21" s="137">
        <v>5</v>
      </c>
      <c r="Z21" s="137">
        <v>4</v>
      </c>
      <c r="AA21" s="171">
        <v>5</v>
      </c>
      <c r="AB21" s="137">
        <v>5</v>
      </c>
      <c r="AC21" s="314">
        <v>1</v>
      </c>
      <c r="AD21" s="137">
        <v>4</v>
      </c>
      <c r="AE21" s="137">
        <v>4</v>
      </c>
      <c r="AF21" s="313">
        <v>4</v>
      </c>
      <c r="AG21" s="136">
        <v>1</v>
      </c>
      <c r="AH21" s="137">
        <v>4</v>
      </c>
      <c r="AI21" s="137">
        <v>4</v>
      </c>
      <c r="AJ21" s="137">
        <v>4</v>
      </c>
      <c r="AK21" s="137">
        <v>1</v>
      </c>
      <c r="AL21" s="137">
        <v>4</v>
      </c>
      <c r="AM21" s="174">
        <f t="shared" si="1"/>
        <v>39</v>
      </c>
      <c r="AN21" s="175">
        <f t="shared" si="4"/>
        <v>2</v>
      </c>
      <c r="AO21" s="171">
        <v>4</v>
      </c>
      <c r="AP21" s="305">
        <v>4</v>
      </c>
      <c r="AQ21" s="172">
        <v>1</v>
      </c>
      <c r="AR21" s="136"/>
      <c r="AS21" s="137"/>
      <c r="AT21" s="137">
        <v>5</v>
      </c>
      <c r="AU21" s="136"/>
      <c r="AV21" s="137"/>
      <c r="AW21" s="137"/>
      <c r="AX21" s="137">
        <v>4</v>
      </c>
      <c r="AY21" s="137"/>
      <c r="AZ21" s="137"/>
      <c r="BA21" s="137"/>
      <c r="BB21" s="170"/>
      <c r="BC21" s="86">
        <f t="shared" si="2"/>
        <v>38</v>
      </c>
      <c r="BD21" s="104"/>
      <c r="BE21" s="105"/>
      <c r="BF21" s="99">
        <f t="shared" si="5"/>
        <v>38</v>
      </c>
      <c r="BG21" s="100" t="str">
        <f t="shared" si="6"/>
        <v>FX</v>
      </c>
      <c r="BH21" s="254">
        <f t="shared" si="7"/>
        <v>2</v>
      </c>
      <c r="BI21" s="136"/>
      <c r="BJ21" s="172"/>
      <c r="BK21" s="295" t="s">
        <v>234</v>
      </c>
      <c r="BL21" s="283"/>
      <c r="BM21" s="283"/>
      <c r="BN21" s="283"/>
      <c r="BO21" s="284"/>
    </row>
    <row r="22" spans="1:68" ht="18.75">
      <c r="A22" s="141">
        <v>17</v>
      </c>
      <c r="B22" s="75" t="s">
        <v>125</v>
      </c>
      <c r="C22" s="167"/>
      <c r="D22" s="168">
        <v>4</v>
      </c>
      <c r="E22" s="169">
        <v>5</v>
      </c>
      <c r="F22" s="324">
        <v>4</v>
      </c>
      <c r="G22" s="170">
        <v>5</v>
      </c>
      <c r="H22" s="136"/>
      <c r="I22" s="137">
        <v>5</v>
      </c>
      <c r="J22" s="137">
        <v>5</v>
      </c>
      <c r="K22" s="168">
        <v>4</v>
      </c>
      <c r="L22" s="172">
        <v>5</v>
      </c>
      <c r="M22" s="136"/>
      <c r="N22" s="137">
        <v>4</v>
      </c>
      <c r="O22" s="137">
        <v>5</v>
      </c>
      <c r="P22" s="137">
        <v>4</v>
      </c>
      <c r="Q22" s="137">
        <v>4</v>
      </c>
      <c r="R22" s="170"/>
      <c r="S22" s="173">
        <f t="shared" si="0"/>
        <v>21</v>
      </c>
      <c r="T22" s="87">
        <f t="shared" si="3"/>
        <v>2</v>
      </c>
      <c r="U22" s="136"/>
      <c r="V22" s="137"/>
      <c r="W22" s="137"/>
      <c r="X22" s="137"/>
      <c r="Y22" s="137"/>
      <c r="Z22" s="137"/>
      <c r="AA22" s="171"/>
      <c r="AB22" s="137"/>
      <c r="AC22" s="308"/>
      <c r="AD22" s="137"/>
      <c r="AE22" s="137"/>
      <c r="AF22" s="305"/>
      <c r="AG22" s="136"/>
      <c r="AH22" s="137"/>
      <c r="AI22" s="137"/>
      <c r="AJ22" s="137"/>
      <c r="AK22" s="137"/>
      <c r="AL22" s="137"/>
      <c r="AM22" s="174">
        <f t="shared" si="1"/>
        <v>10.5</v>
      </c>
      <c r="AN22" s="175">
        <f t="shared" si="4"/>
        <v>0</v>
      </c>
      <c r="AO22" s="171"/>
      <c r="AP22" s="305">
        <v>4</v>
      </c>
      <c r="AQ22" s="172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9.6666666666666661</v>
      </c>
      <c r="BD22" s="104"/>
      <c r="BE22" s="105"/>
      <c r="BF22" s="99">
        <f t="shared" si="5"/>
        <v>9.6666666666666661</v>
      </c>
      <c r="BG22" s="100" t="str">
        <f t="shared" si="6"/>
        <v>F</v>
      </c>
      <c r="BH22" s="254">
        <f t="shared" si="7"/>
        <v>2</v>
      </c>
      <c r="BI22" s="136"/>
      <c r="BJ22" s="172"/>
      <c r="BK22" s="295" t="s">
        <v>106</v>
      </c>
      <c r="BL22" s="283"/>
      <c r="BM22" s="283"/>
      <c r="BN22" s="283"/>
      <c r="BO22" s="284"/>
    </row>
    <row r="23" spans="1:68" ht="18.75">
      <c r="A23" s="141">
        <v>18</v>
      </c>
      <c r="B23" s="75" t="s">
        <v>126</v>
      </c>
      <c r="C23" s="167">
        <v>1</v>
      </c>
      <c r="D23" s="168">
        <v>4</v>
      </c>
      <c r="E23" s="169"/>
      <c r="F23" s="169">
        <v>5</v>
      </c>
      <c r="G23" s="170">
        <v>5</v>
      </c>
      <c r="H23" s="136"/>
      <c r="I23" s="137">
        <v>4</v>
      </c>
      <c r="J23" s="137"/>
      <c r="K23" s="168">
        <v>5</v>
      </c>
      <c r="L23" s="172">
        <v>5</v>
      </c>
      <c r="M23" s="136"/>
      <c r="N23" s="137">
        <v>5</v>
      </c>
      <c r="O23" s="137">
        <v>4</v>
      </c>
      <c r="P23" s="137">
        <v>4</v>
      </c>
      <c r="Q23" s="137">
        <v>4</v>
      </c>
      <c r="R23" s="170">
        <v>4</v>
      </c>
      <c r="S23" s="173">
        <f t="shared" si="0"/>
        <v>20</v>
      </c>
      <c r="T23" s="87">
        <f t="shared" si="3"/>
        <v>2</v>
      </c>
      <c r="U23" s="136"/>
      <c r="V23" s="137">
        <v>4</v>
      </c>
      <c r="W23" s="137">
        <v>4</v>
      </c>
      <c r="X23" s="137">
        <v>5</v>
      </c>
      <c r="Y23" s="137"/>
      <c r="Z23" s="137">
        <v>4</v>
      </c>
      <c r="AA23" s="171">
        <v>5</v>
      </c>
      <c r="AB23" s="137">
        <v>4</v>
      </c>
      <c r="AC23" s="314"/>
      <c r="AD23" s="176">
        <v>5</v>
      </c>
      <c r="AE23" s="137">
        <v>4</v>
      </c>
      <c r="AF23" s="313"/>
      <c r="AG23" s="136"/>
      <c r="AH23" s="176">
        <v>4</v>
      </c>
      <c r="AI23" s="176">
        <v>5</v>
      </c>
      <c r="AJ23" s="137">
        <v>4</v>
      </c>
      <c r="AK23" s="137"/>
      <c r="AL23" s="137">
        <v>4</v>
      </c>
      <c r="AM23" s="174">
        <f t="shared" si="1"/>
        <v>36</v>
      </c>
      <c r="AN23" s="175">
        <f t="shared" si="4"/>
        <v>2</v>
      </c>
      <c r="AO23" s="171">
        <v>4</v>
      </c>
      <c r="AP23" s="305">
        <v>4</v>
      </c>
      <c r="AQ23" s="172">
        <v>1</v>
      </c>
      <c r="AR23" s="136">
        <v>4</v>
      </c>
      <c r="AS23" s="137">
        <v>4</v>
      </c>
      <c r="AT23" s="137">
        <v>5</v>
      </c>
      <c r="AU23" s="136">
        <v>5</v>
      </c>
      <c r="AV23" s="137">
        <v>5</v>
      </c>
      <c r="AW23" s="137">
        <v>5</v>
      </c>
      <c r="AX23" s="137">
        <v>4</v>
      </c>
      <c r="AY23" s="137">
        <v>5</v>
      </c>
      <c r="AZ23" s="137">
        <v>5</v>
      </c>
      <c r="BA23" s="137">
        <v>5</v>
      </c>
      <c r="BB23" s="170">
        <v>5</v>
      </c>
      <c r="BC23" s="86">
        <f t="shared" si="2"/>
        <v>64.666666666666671</v>
      </c>
      <c r="BD23" s="104"/>
      <c r="BE23" s="105"/>
      <c r="BF23" s="99">
        <f t="shared" si="5"/>
        <v>64.666666666666671</v>
      </c>
      <c r="BG23" s="100" t="str">
        <f t="shared" si="6"/>
        <v>D</v>
      </c>
      <c r="BH23" s="254">
        <f t="shared" si="7"/>
        <v>3</v>
      </c>
      <c r="BI23" s="136"/>
      <c r="BJ23" s="172"/>
      <c r="BK23" s="295" t="s">
        <v>215</v>
      </c>
      <c r="BL23" s="283"/>
      <c r="BM23" s="283"/>
      <c r="BN23" s="283"/>
      <c r="BO23" s="284"/>
    </row>
    <row r="24" spans="1:68" ht="19.5" thickBot="1">
      <c r="A24" s="201">
        <v>19</v>
      </c>
      <c r="B24" s="205" t="s">
        <v>128</v>
      </c>
      <c r="C24" s="182">
        <v>1</v>
      </c>
      <c r="D24" s="179">
        <v>4</v>
      </c>
      <c r="E24" s="179"/>
      <c r="F24" s="179">
        <v>4</v>
      </c>
      <c r="G24" s="180"/>
      <c r="H24" s="182"/>
      <c r="I24" s="179">
        <v>5</v>
      </c>
      <c r="J24" s="179"/>
      <c r="K24" s="179">
        <v>4</v>
      </c>
      <c r="L24" s="181"/>
      <c r="M24" s="182">
        <v>1</v>
      </c>
      <c r="N24" s="179">
        <v>4</v>
      </c>
      <c r="O24" s="179"/>
      <c r="P24" s="179"/>
      <c r="Q24" s="179">
        <v>4</v>
      </c>
      <c r="R24" s="180">
        <v>4</v>
      </c>
      <c r="S24" s="183">
        <f t="shared" si="0"/>
        <v>12.4</v>
      </c>
      <c r="T24" s="184">
        <f t="shared" si="3"/>
        <v>1</v>
      </c>
      <c r="U24" s="182">
        <v>1</v>
      </c>
      <c r="V24" s="179">
        <v>4</v>
      </c>
      <c r="W24" s="179"/>
      <c r="X24" s="179">
        <v>4</v>
      </c>
      <c r="Y24" s="179"/>
      <c r="Z24" s="179">
        <v>4</v>
      </c>
      <c r="AA24" s="178"/>
      <c r="AB24" s="179"/>
      <c r="AC24" s="309">
        <v>1</v>
      </c>
      <c r="AD24" s="179">
        <v>4</v>
      </c>
      <c r="AE24" s="179">
        <v>4</v>
      </c>
      <c r="AF24" s="305"/>
      <c r="AG24" s="182">
        <v>1</v>
      </c>
      <c r="AH24" s="179">
        <v>4</v>
      </c>
      <c r="AI24" s="179">
        <v>4</v>
      </c>
      <c r="AJ24" s="179"/>
      <c r="AK24" s="179">
        <v>1</v>
      </c>
      <c r="AL24" s="179"/>
      <c r="AM24" s="185">
        <f t="shared" si="1"/>
        <v>22.2</v>
      </c>
      <c r="AN24" s="186">
        <f t="shared" si="4"/>
        <v>1</v>
      </c>
      <c r="AO24" s="178">
        <v>4</v>
      </c>
      <c r="AP24" s="305">
        <v>4</v>
      </c>
      <c r="AQ24" s="181">
        <v>1</v>
      </c>
      <c r="AR24" s="182"/>
      <c r="AS24" s="179"/>
      <c r="AT24" s="179"/>
      <c r="AU24" s="182"/>
      <c r="AV24" s="179"/>
      <c r="AW24" s="179"/>
      <c r="AX24" s="179"/>
      <c r="AY24" s="179"/>
      <c r="AZ24" s="179"/>
      <c r="BA24" s="179"/>
      <c r="BB24" s="180"/>
      <c r="BC24" s="187">
        <f t="shared" si="2"/>
        <v>20.8</v>
      </c>
      <c r="BD24" s="188"/>
      <c r="BE24" s="189"/>
      <c r="BF24" s="190">
        <f t="shared" si="5"/>
        <v>20.8</v>
      </c>
      <c r="BG24" s="191" t="str">
        <f t="shared" si="6"/>
        <v>F</v>
      </c>
      <c r="BH24" s="261">
        <f t="shared" si="7"/>
        <v>2</v>
      </c>
      <c r="BI24" s="182"/>
      <c r="BJ24" s="181"/>
      <c r="BK24" s="296" t="s">
        <v>206</v>
      </c>
      <c r="BL24" s="291"/>
      <c r="BM24" s="291"/>
      <c r="BN24" s="291"/>
      <c r="BO24" s="292"/>
    </row>
    <row r="26" spans="1:68">
      <c r="AV26" t="s">
        <v>270</v>
      </c>
      <c r="BI26">
        <v>4</v>
      </c>
      <c r="BJ26">
        <v>7</v>
      </c>
      <c r="BK26">
        <v>7</v>
      </c>
      <c r="BL26">
        <v>7</v>
      </c>
      <c r="BM26">
        <v>7</v>
      </c>
      <c r="BN26">
        <v>7</v>
      </c>
      <c r="BO26">
        <v>7</v>
      </c>
      <c r="BP26">
        <v>4</v>
      </c>
    </row>
    <row r="27" spans="1:68">
      <c r="B27" s="346" t="s">
        <v>247</v>
      </c>
      <c r="AV27" t="s">
        <v>267</v>
      </c>
    </row>
    <row r="28" spans="1:68">
      <c r="B28" t="s">
        <v>268</v>
      </c>
      <c r="AV28" t="s">
        <v>266</v>
      </c>
    </row>
    <row r="29" spans="1:68">
      <c r="B29" t="s">
        <v>269</v>
      </c>
      <c r="AV29" t="s">
        <v>265</v>
      </c>
    </row>
    <row r="30" spans="1:68">
      <c r="AV30" t="s">
        <v>264</v>
      </c>
    </row>
    <row r="31" spans="1:68">
      <c r="B31" s="192" t="s">
        <v>564</v>
      </c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Y31" t="s">
        <v>567</v>
      </c>
    </row>
    <row r="32" spans="1:68">
      <c r="A32">
        <v>1</v>
      </c>
      <c r="B32" t="s">
        <v>569</v>
      </c>
      <c r="Y32" s="345" t="s">
        <v>568</v>
      </c>
      <c r="Z32" s="345"/>
      <c r="AA32" s="345"/>
      <c r="AB32" s="345"/>
      <c r="AC32" s="345"/>
      <c r="AD32" s="345"/>
      <c r="AE32" s="345"/>
      <c r="AF32" s="345"/>
      <c r="AG32" s="345"/>
      <c r="AH32" s="345"/>
      <c r="AI32" s="345"/>
      <c r="AJ32" s="345"/>
      <c r="AK32" s="345"/>
      <c r="AL32" s="345"/>
      <c r="AM32" s="345"/>
      <c r="AN32" s="345"/>
      <c r="AO32" s="345"/>
      <c r="AV32" t="s">
        <v>272</v>
      </c>
    </row>
    <row r="33" spans="1:59">
      <c r="A33">
        <v>2</v>
      </c>
      <c r="B33" t="s">
        <v>570</v>
      </c>
      <c r="Y33" t="s">
        <v>565</v>
      </c>
      <c r="AV33" s="192">
        <v>1</v>
      </c>
      <c r="AW33" s="192" t="s">
        <v>271</v>
      </c>
      <c r="AX33" s="192"/>
      <c r="AY33" s="192"/>
      <c r="AZ33" s="192"/>
      <c r="BA33" s="192"/>
      <c r="BB33" s="192"/>
      <c r="BC33" s="192"/>
      <c r="BD33" s="192"/>
      <c r="BE33" s="192"/>
      <c r="BF33" s="192"/>
      <c r="BG33" s="192"/>
    </row>
    <row r="34" spans="1:59">
      <c r="A34">
        <v>3</v>
      </c>
      <c r="B34" t="s">
        <v>571</v>
      </c>
      <c r="Y34" t="s">
        <v>566</v>
      </c>
      <c r="AV34" s="192">
        <v>2</v>
      </c>
      <c r="AW34" s="192" t="s">
        <v>572</v>
      </c>
      <c r="AX34" s="192"/>
      <c r="AY34" s="192"/>
      <c r="AZ34" s="192"/>
      <c r="BA34" s="192"/>
      <c r="BB34" s="192"/>
      <c r="BC34" s="192"/>
      <c r="BD34" s="192"/>
      <c r="BE34" s="192"/>
      <c r="BF34" s="192"/>
      <c r="BG34" s="192"/>
    </row>
    <row r="35" spans="1:59">
      <c r="Y35" t="s">
        <v>580</v>
      </c>
    </row>
    <row r="36" spans="1:59">
      <c r="Y36" t="s">
        <v>581</v>
      </c>
    </row>
    <row r="37" spans="1:59">
      <c r="Y37" t="s">
        <v>582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2"/>
    <hyperlink ref="B7" r:id="rId2" tooltip="Информация о студенте" display="http://dispace.edu.nstu.ru/personal/index/38885"/>
    <hyperlink ref="B8" r:id="rId3" tooltip="Информация о студенте" display="http://dispace.edu.nstu.ru/personal/index/38937"/>
    <hyperlink ref="B9" r:id="rId4" tooltip="Информация о студенте" display="http://dispace.edu.nstu.ru/personal/index/38934"/>
    <hyperlink ref="B10" r:id="rId5" tooltip="Информация о студенте" display="http://dispace.edu.nstu.ru/personal/index/38894"/>
    <hyperlink ref="B11" r:id="rId6" tooltip="Информация о студенте" display="http://dispace.edu.nstu.ru/personal/index/38917"/>
    <hyperlink ref="B12" r:id="rId7" tooltip="Информация о студенте" display="http://dispace.edu.nstu.ru/personal/index/38941"/>
    <hyperlink ref="B13" r:id="rId8" tooltip="Информация о студенте" display="http://dispace.edu.nstu.ru/personal/index/38915"/>
    <hyperlink ref="B14" r:id="rId9" tooltip="Информация о студенте" display="http://dispace.edu.nstu.ru/personal/index/38916"/>
    <hyperlink ref="B15" r:id="rId10" tooltip="Информация о студенте" display="http://dispace.edu.nstu.ru/personal/index/38919"/>
    <hyperlink ref="B16" r:id="rId11" tooltip="Информация о студенте" display="http://dispace.edu.nstu.ru/personal/index/38948"/>
    <hyperlink ref="B17" r:id="rId12" tooltip="Информация о студенте" display="http://dispace.edu.nstu.ru/personal/index/38901"/>
    <hyperlink ref="B18" r:id="rId13" tooltip="Информация о студенте" display="http://dispace.edu.nstu.ru/personal/index/38898"/>
    <hyperlink ref="B19" r:id="rId14" tooltip="Информация о студенте" display="http://dispace.edu.nstu.ru/personal/index/38896"/>
    <hyperlink ref="B20" r:id="rId15" tooltip="Информация о студенте" display="http://dispace.edu.nstu.ru/personal/index/38908"/>
    <hyperlink ref="B21" r:id="rId16" tooltip="Информация о студенте" display="http://dispace.edu.nstu.ru/personal/index/38958"/>
    <hyperlink ref="B22" r:id="rId17" tooltip="Информация о студенте" display="http://dispace.edu.nstu.ru/personal/index/38930"/>
    <hyperlink ref="B23" r:id="rId18" tooltip="Информация о студенте" display="http://dispace.edu.nstu.ru/personal/index/38907"/>
    <hyperlink ref="B24" r:id="rId19" tooltip="Информация о студенте" display="http://dispace.edu.nstu.ru/personal/index/38933"/>
    <hyperlink ref="AU1" r:id="rId20"/>
    <hyperlink ref="AU2" r:id="rId21" display="http://dispace.edu.nstu.ru/didesk/course/show/1033"/>
    <hyperlink ref="AU3" r:id="rId22"/>
    <hyperlink ref="B31:W31" r:id="rId23" display="Вопросы к экзамену http://dispace.edu.nstu.ru/didesk/course/show/1033/1"/>
    <hyperlink ref="AV33:BG33" r:id="rId24" display="http://dispace.edu.nstu.ru/ditest/test/index/5558"/>
    <hyperlink ref="AV34:BG34" r:id="rId25" display="http://dispace.edu.nstu.ru/ditest/test/index/6249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30"/>
  <sheetViews>
    <sheetView zoomScale="80" zoomScaleNormal="80" workbookViewId="0">
      <selection activeCell="U38" sqref="U38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77" t="s">
        <v>176</v>
      </c>
      <c r="O1" s="277"/>
      <c r="P1" s="277"/>
      <c r="Q1" s="277"/>
      <c r="R1" s="277" t="s">
        <v>198</v>
      </c>
      <c r="S1" s="277"/>
      <c r="T1" s="266"/>
      <c r="U1" s="277" t="s">
        <v>199</v>
      </c>
      <c r="V1" s="277"/>
      <c r="W1" s="277"/>
      <c r="X1" s="277"/>
      <c r="Y1" s="281"/>
      <c r="Z1" s="281"/>
      <c r="AA1" s="281"/>
      <c r="AB1" s="266"/>
      <c r="AC1" s="266"/>
      <c r="AD1" s="268" t="s">
        <v>178</v>
      </c>
      <c r="AE1" s="268"/>
      <c r="AF1" s="268"/>
      <c r="AG1" s="268"/>
      <c r="AH1" s="268"/>
      <c r="AI1" s="268"/>
      <c r="AJ1" s="270"/>
      <c r="AK1" s="268"/>
      <c r="AL1" s="271"/>
      <c r="AM1" s="268" t="s">
        <v>179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188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77" t="s">
        <v>192</v>
      </c>
      <c r="O2" s="277"/>
      <c r="P2" s="277"/>
      <c r="Q2" s="277"/>
      <c r="R2" s="268"/>
      <c r="S2" s="268"/>
      <c r="T2" s="266"/>
      <c r="U2" s="268" t="s">
        <v>183</v>
      </c>
      <c r="V2" s="268"/>
      <c r="W2" s="268"/>
      <c r="X2" s="268"/>
      <c r="Y2" s="268"/>
      <c r="Z2" s="268"/>
      <c r="AA2" s="268"/>
      <c r="AB2" s="268"/>
      <c r="AC2" s="268"/>
      <c r="AD2" s="268"/>
      <c r="AE2" s="266" t="s">
        <v>184</v>
      </c>
      <c r="AF2" s="266"/>
      <c r="AG2" s="266"/>
      <c r="AH2" s="266"/>
      <c r="AI2" s="266"/>
      <c r="AJ2" s="273"/>
      <c r="AK2" s="266"/>
      <c r="AL2" s="266"/>
      <c r="AM2" s="266" t="s">
        <v>185</v>
      </c>
      <c r="AN2" s="266"/>
      <c r="AO2" s="266"/>
      <c r="AP2" s="266"/>
      <c r="AQ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76" t="s">
        <v>320</v>
      </c>
      <c r="Y3" s="276"/>
      <c r="Z3" s="276"/>
      <c r="AA3" s="276"/>
      <c r="AB3" s="276"/>
      <c r="AC3" s="276"/>
      <c r="AD3" s="276"/>
      <c r="AE3" s="276"/>
      <c r="AF3" s="276"/>
      <c r="AG3" s="27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K3" s="273"/>
    </row>
    <row r="4" spans="1:67" ht="64.5" customHeight="1">
      <c r="A4" s="1">
        <v>0</v>
      </c>
      <c r="B4" s="2"/>
      <c r="C4" s="3" t="s">
        <v>285</v>
      </c>
      <c r="D4" s="4" t="s">
        <v>274</v>
      </c>
      <c r="E4" s="349" t="s">
        <v>275</v>
      </c>
      <c r="F4" s="5" t="s">
        <v>276</v>
      </c>
      <c r="G4" s="350" t="s">
        <v>1</v>
      </c>
      <c r="H4" s="3" t="s">
        <v>281</v>
      </c>
      <c r="I4" s="4" t="s">
        <v>273</v>
      </c>
      <c r="J4" s="349" t="s">
        <v>299</v>
      </c>
      <c r="K4" s="7" t="s">
        <v>302</v>
      </c>
      <c r="L4" s="15" t="s">
        <v>25</v>
      </c>
      <c r="M4" s="3" t="s">
        <v>282</v>
      </c>
      <c r="N4" s="4" t="s">
        <v>280</v>
      </c>
      <c r="O4" s="349" t="s">
        <v>279</v>
      </c>
      <c r="P4" s="349" t="s">
        <v>300</v>
      </c>
      <c r="Q4" s="9" t="s">
        <v>301</v>
      </c>
      <c r="R4" s="10" t="s">
        <v>439</v>
      </c>
      <c r="S4" s="11" t="s">
        <v>13</v>
      </c>
      <c r="T4" s="655" t="s">
        <v>14</v>
      </c>
      <c r="U4" s="3" t="s">
        <v>283</v>
      </c>
      <c r="V4" s="4" t="s">
        <v>303</v>
      </c>
      <c r="W4" s="349" t="s">
        <v>304</v>
      </c>
      <c r="X4" s="342" t="s">
        <v>305</v>
      </c>
      <c r="Y4" s="3" t="s">
        <v>498</v>
      </c>
      <c r="Z4" s="423" t="s">
        <v>306</v>
      </c>
      <c r="AA4" s="423" t="s">
        <v>308</v>
      </c>
      <c r="AB4" s="384" t="s">
        <v>307</v>
      </c>
      <c r="AC4" s="3" t="s">
        <v>286</v>
      </c>
      <c r="AD4" s="423" t="s">
        <v>291</v>
      </c>
      <c r="AE4" s="8" t="s">
        <v>295</v>
      </c>
      <c r="AF4" s="349" t="s">
        <v>275</v>
      </c>
      <c r="AG4" s="3" t="s">
        <v>287</v>
      </c>
      <c r="AH4" s="423" t="s">
        <v>292</v>
      </c>
      <c r="AI4" s="8" t="s">
        <v>296</v>
      </c>
      <c r="AJ4" s="349" t="s">
        <v>275</v>
      </c>
      <c r="AK4" s="18" t="s">
        <v>288</v>
      </c>
      <c r="AL4" s="423" t="s">
        <v>293</v>
      </c>
      <c r="AM4" s="262" t="s">
        <v>32</v>
      </c>
      <c r="AN4" s="657" t="s">
        <v>14</v>
      </c>
      <c r="AO4" s="8" t="s">
        <v>297</v>
      </c>
      <c r="AP4" s="349" t="s">
        <v>275</v>
      </c>
      <c r="AQ4" s="3" t="s">
        <v>289</v>
      </c>
      <c r="AR4" s="423" t="s">
        <v>294</v>
      </c>
      <c r="AS4" s="8" t="s">
        <v>298</v>
      </c>
      <c r="AT4" s="397" t="s">
        <v>35</v>
      </c>
      <c r="AU4" s="419" t="s">
        <v>507</v>
      </c>
      <c r="AV4" s="19" t="s">
        <v>258</v>
      </c>
      <c r="AW4" s="19" t="s">
        <v>257</v>
      </c>
      <c r="AX4" s="342" t="s">
        <v>259</v>
      </c>
      <c r="AY4" s="342" t="s">
        <v>260</v>
      </c>
      <c r="AZ4" s="13" t="s">
        <v>261</v>
      </c>
      <c r="BA4" s="20" t="s">
        <v>262</v>
      </c>
      <c r="BB4" s="13" t="s">
        <v>279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209"/>
      <c r="B5" s="33" t="s">
        <v>52</v>
      </c>
      <c r="C5" s="34" t="s">
        <v>53</v>
      </c>
      <c r="D5" s="35" t="s">
        <v>55</v>
      </c>
      <c r="E5" s="421" t="s">
        <v>290</v>
      </c>
      <c r="F5" s="36" t="s">
        <v>55</v>
      </c>
      <c r="G5" s="36" t="s">
        <v>57</v>
      </c>
      <c r="H5" s="37" t="s">
        <v>53</v>
      </c>
      <c r="I5" s="38" t="s">
        <v>55</v>
      </c>
      <c r="J5" s="421" t="s">
        <v>290</v>
      </c>
      <c r="K5" s="36" t="s">
        <v>55</v>
      </c>
      <c r="L5" s="39" t="s">
        <v>57</v>
      </c>
      <c r="M5" s="40" t="s">
        <v>53</v>
      </c>
      <c r="N5" s="41" t="s">
        <v>55</v>
      </c>
      <c r="O5" s="422" t="s">
        <v>290</v>
      </c>
      <c r="P5" s="432" t="s">
        <v>290</v>
      </c>
      <c r="Q5" s="42" t="s">
        <v>55</v>
      </c>
      <c r="R5" s="43" t="s">
        <v>55</v>
      </c>
      <c r="S5" s="44"/>
      <c r="T5" s="656"/>
      <c r="U5" s="40" t="s">
        <v>53</v>
      </c>
      <c r="V5" s="45" t="s">
        <v>55</v>
      </c>
      <c r="W5" s="422" t="s">
        <v>290</v>
      </c>
      <c r="X5" s="46" t="s">
        <v>55</v>
      </c>
      <c r="Y5" s="385" t="s">
        <v>53</v>
      </c>
      <c r="Z5" s="137" t="s">
        <v>55</v>
      </c>
      <c r="AA5" s="137" t="s">
        <v>55</v>
      </c>
      <c r="AB5" s="386" t="s">
        <v>55</v>
      </c>
      <c r="AC5" s="40" t="s">
        <v>53</v>
      </c>
      <c r="AD5" s="137" t="s">
        <v>55</v>
      </c>
      <c r="AE5" s="48" t="s">
        <v>55</v>
      </c>
      <c r="AF5" s="435" t="s">
        <v>290</v>
      </c>
      <c r="AG5" s="412" t="s">
        <v>53</v>
      </c>
      <c r="AH5" s="41" t="s">
        <v>55</v>
      </c>
      <c r="AI5" s="41" t="s">
        <v>55</v>
      </c>
      <c r="AJ5" s="433" t="s">
        <v>309</v>
      </c>
      <c r="AK5" s="56"/>
      <c r="AL5" s="58" t="s">
        <v>55</v>
      </c>
      <c r="AM5" s="411"/>
      <c r="AN5" s="658"/>
      <c r="AO5" s="406" t="s">
        <v>55</v>
      </c>
      <c r="AP5" s="434" t="s">
        <v>290</v>
      </c>
      <c r="AQ5" s="59" t="s">
        <v>53</v>
      </c>
      <c r="AR5" s="57" t="s">
        <v>55</v>
      </c>
      <c r="AS5" s="57" t="s">
        <v>55</v>
      </c>
      <c r="AT5" s="425" t="s">
        <v>55</v>
      </c>
      <c r="AU5" s="61" t="s">
        <v>56</v>
      </c>
      <c r="AV5" s="62" t="s">
        <v>251</v>
      </c>
      <c r="AW5" s="63" t="s">
        <v>252</v>
      </c>
      <c r="AX5" s="64" t="s">
        <v>59</v>
      </c>
      <c r="AY5" s="63" t="s">
        <v>253</v>
      </c>
      <c r="AZ5" s="63" t="s">
        <v>254</v>
      </c>
      <c r="BA5" s="63" t="s">
        <v>255</v>
      </c>
      <c r="BB5" s="65" t="s">
        <v>256</v>
      </c>
      <c r="BC5" s="66"/>
      <c r="BD5" s="659"/>
      <c r="BE5" s="660"/>
      <c r="BF5" s="67"/>
      <c r="BG5" s="68"/>
      <c r="BH5" s="69"/>
      <c r="BI5" s="394">
        <v>1</v>
      </c>
      <c r="BJ5" s="395">
        <v>2</v>
      </c>
      <c r="BK5" s="393"/>
      <c r="BL5" s="393"/>
      <c r="BM5" s="393"/>
      <c r="BN5" s="393"/>
      <c r="BO5" s="395"/>
    </row>
    <row r="6" spans="1:67" ht="18.75">
      <c r="A6" s="219">
        <v>1</v>
      </c>
      <c r="B6" s="220" t="s">
        <v>157</v>
      </c>
      <c r="C6" s="221"/>
      <c r="D6" s="222">
        <v>4</v>
      </c>
      <c r="E6" s="222"/>
      <c r="F6" s="338"/>
      <c r="G6" s="225">
        <v>5</v>
      </c>
      <c r="H6" s="221"/>
      <c r="I6" s="223">
        <v>4</v>
      </c>
      <c r="J6" s="223"/>
      <c r="K6" s="224">
        <v>4</v>
      </c>
      <c r="L6" s="227"/>
      <c r="M6" s="221">
        <v>1</v>
      </c>
      <c r="N6" s="228">
        <v>5</v>
      </c>
      <c r="O6" s="223"/>
      <c r="P6" s="229"/>
      <c r="Q6" s="229">
        <v>5</v>
      </c>
      <c r="R6" s="230">
        <v>4</v>
      </c>
      <c r="S6" s="231">
        <f t="shared" ref="S6:S19" si="0">IF(SUM(C6:R6)/2.5&lt;=21,SUM(C6:R6)/2.5,21)</f>
        <v>12.8</v>
      </c>
      <c r="T6" s="232">
        <f>IF(S6&lt;7,0,IF(S6&lt;14,1,2))</f>
        <v>1</v>
      </c>
      <c r="U6" s="221"/>
      <c r="V6" s="233">
        <v>4</v>
      </c>
      <c r="W6" s="233"/>
      <c r="X6" s="223">
        <v>4</v>
      </c>
      <c r="Y6" s="223"/>
      <c r="Z6" s="225"/>
      <c r="AA6" s="221"/>
      <c r="AB6" s="234"/>
      <c r="AC6" s="311">
        <v>1</v>
      </c>
      <c r="AD6" s="223">
        <v>4</v>
      </c>
      <c r="AE6" s="333">
        <v>4</v>
      </c>
      <c r="AF6" s="306"/>
      <c r="AG6" s="221">
        <v>1</v>
      </c>
      <c r="AH6" s="226">
        <v>4</v>
      </c>
      <c r="AI6" s="226">
        <v>5</v>
      </c>
      <c r="AJ6" s="223">
        <v>4</v>
      </c>
      <c r="AK6" s="223">
        <v>1</v>
      </c>
      <c r="AL6" s="224"/>
      <c r="AM6" s="236">
        <f t="shared" ref="AM6:AM19" si="1">IF(SUM(U6:AL6,S6)/2&lt;=39,SUM(U6:AL6,S6)/2,39)</f>
        <v>22.4</v>
      </c>
      <c r="AN6" s="237">
        <f>IF(AM6&lt;15,0,IF(AM6&lt;30,1,2))</f>
        <v>1</v>
      </c>
      <c r="AO6" s="221"/>
      <c r="AP6" s="312">
        <v>4</v>
      </c>
      <c r="AQ6" s="238">
        <v>1</v>
      </c>
      <c r="AR6" s="239"/>
      <c r="AS6" s="240"/>
      <c r="AT6" s="240"/>
      <c r="AU6" s="239"/>
      <c r="AV6" s="238"/>
      <c r="AW6" s="223"/>
      <c r="AX6" s="240"/>
      <c r="AY6" s="235"/>
      <c r="AZ6" s="234"/>
      <c r="BA6" s="241"/>
      <c r="BB6" s="242">
        <v>5</v>
      </c>
      <c r="BC6" s="243">
        <f t="shared" ref="BC6:BC19" si="2">IF(SUM(AM6,AO6:BB6)/1.5&lt;=80,SUM(AM6,AO6:BB6)/1.5,80)</f>
        <v>21.599999999999998</v>
      </c>
      <c r="BD6" s="244"/>
      <c r="BE6" s="245"/>
      <c r="BF6" s="246">
        <f>IF(SUM(BC6,BD6:BE6)&lt;=100,SUM(BC6,BD6:BE6),100)</f>
        <v>21.599999999999998</v>
      </c>
      <c r="BG6" s="24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48">
        <f>IF(BF6&lt;50,2,IF(BF6&lt;74,3,IF(BF6&lt;87,4,5)))</f>
        <v>2</v>
      </c>
      <c r="BI6" s="102"/>
      <c r="BJ6" s="103"/>
      <c r="BK6" s="202" t="s">
        <v>229</v>
      </c>
      <c r="BL6" s="297"/>
      <c r="BM6" s="297"/>
      <c r="BN6" s="297"/>
      <c r="BO6" s="294"/>
    </row>
    <row r="7" spans="1:67" ht="18.75">
      <c r="A7" s="74">
        <v>2</v>
      </c>
      <c r="B7" s="75" t="s">
        <v>158</v>
      </c>
      <c r="C7" s="76"/>
      <c r="D7" s="77">
        <v>4</v>
      </c>
      <c r="E7" s="77"/>
      <c r="F7" s="319">
        <v>4</v>
      </c>
      <c r="G7" s="80"/>
      <c r="H7" s="76"/>
      <c r="I7" s="78">
        <v>4</v>
      </c>
      <c r="J7" s="78">
        <v>4</v>
      </c>
      <c r="K7" s="79">
        <v>4</v>
      </c>
      <c r="L7" s="82"/>
      <c r="M7" s="76"/>
      <c r="N7" s="83">
        <v>4</v>
      </c>
      <c r="O7" s="78"/>
      <c r="P7" s="78">
        <v>4</v>
      </c>
      <c r="Q7" s="79">
        <v>4</v>
      </c>
      <c r="R7" s="85">
        <v>4</v>
      </c>
      <c r="S7" s="86">
        <f t="shared" si="0"/>
        <v>14.4</v>
      </c>
      <c r="T7" s="87">
        <f t="shared" ref="T7:T19" si="3">IF(S7&lt;7,0,IF(S7&lt;14,1,2))</f>
        <v>2</v>
      </c>
      <c r="U7" s="76"/>
      <c r="V7" s="78">
        <v>4</v>
      </c>
      <c r="W7" s="88">
        <v>4</v>
      </c>
      <c r="X7" s="78">
        <v>4</v>
      </c>
      <c r="Y7" s="78"/>
      <c r="Z7" s="80"/>
      <c r="AA7" s="76"/>
      <c r="AB7" s="89"/>
      <c r="AC7" s="313"/>
      <c r="AD7" s="78"/>
      <c r="AE7" s="134"/>
      <c r="AF7" s="306">
        <v>4</v>
      </c>
      <c r="AG7" s="76"/>
      <c r="AH7" s="81"/>
      <c r="AI7" s="81">
        <v>4</v>
      </c>
      <c r="AJ7" s="78">
        <v>4</v>
      </c>
      <c r="AK7" s="78"/>
      <c r="AL7" s="79"/>
      <c r="AM7" s="249">
        <f t="shared" si="1"/>
        <v>19.2</v>
      </c>
      <c r="AN7" s="175">
        <f t="shared" ref="AN7:AN19" si="4">IF(AM7&lt;15,0,IF(AM7&lt;30,1,2))</f>
        <v>1</v>
      </c>
      <c r="AO7" s="76">
        <v>4</v>
      </c>
      <c r="AP7" s="306">
        <v>4</v>
      </c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>
        <v>4</v>
      </c>
      <c r="BC7" s="96">
        <f t="shared" si="2"/>
        <v>20.8</v>
      </c>
      <c r="BD7" s="104"/>
      <c r="BE7" s="105"/>
      <c r="BF7" s="99">
        <f t="shared" ref="BF7:BF19" si="5">IF(SUM(BC7,BD7:BE7)&lt;=100,SUM(BC7,BD7:BE7),100)</f>
        <v>20.8</v>
      </c>
      <c r="BG7" s="100" t="str">
        <f t="shared" ref="BG7:BG19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237</v>
      </c>
      <c r="BL7" s="283"/>
      <c r="BM7" s="283"/>
      <c r="BN7" s="283"/>
      <c r="BO7" s="284"/>
    </row>
    <row r="8" spans="1:67" ht="18.75">
      <c r="A8" s="108">
        <v>3</v>
      </c>
      <c r="B8" s="75" t="s">
        <v>159</v>
      </c>
      <c r="C8" s="109"/>
      <c r="D8" s="110">
        <v>4</v>
      </c>
      <c r="E8" s="110"/>
      <c r="F8" s="320">
        <v>4</v>
      </c>
      <c r="G8" s="113"/>
      <c r="H8" s="109"/>
      <c r="I8" s="111"/>
      <c r="J8" s="111"/>
      <c r="K8" s="112"/>
      <c r="L8" s="115"/>
      <c r="M8" s="109"/>
      <c r="N8" s="331">
        <v>4</v>
      </c>
      <c r="O8" s="331"/>
      <c r="P8" s="331">
        <v>4</v>
      </c>
      <c r="Q8" s="327"/>
      <c r="R8" s="118"/>
      <c r="S8" s="119">
        <f t="shared" si="0"/>
        <v>6.4</v>
      </c>
      <c r="T8" s="120">
        <f t="shared" si="3"/>
        <v>0</v>
      </c>
      <c r="U8" s="109"/>
      <c r="V8" s="121">
        <v>4</v>
      </c>
      <c r="W8" s="121">
        <v>4</v>
      </c>
      <c r="X8" s="111">
        <v>4</v>
      </c>
      <c r="Y8" s="111"/>
      <c r="Z8" s="113" t="s">
        <v>482</v>
      </c>
      <c r="AA8" s="109"/>
      <c r="AB8" s="89">
        <v>4</v>
      </c>
      <c r="AC8" s="312"/>
      <c r="AD8" s="111"/>
      <c r="AE8" s="134"/>
      <c r="AF8" s="306">
        <v>4</v>
      </c>
      <c r="AG8" s="109"/>
      <c r="AH8" s="114"/>
      <c r="AI8" s="114"/>
      <c r="AJ8" s="111">
        <v>4</v>
      </c>
      <c r="AK8" s="111"/>
      <c r="AL8" s="112"/>
      <c r="AM8" s="250">
        <f t="shared" si="1"/>
        <v>15.2</v>
      </c>
      <c r="AN8" s="251">
        <f t="shared" si="4"/>
        <v>1</v>
      </c>
      <c r="AO8" s="109"/>
      <c r="AP8" s="312">
        <v>4</v>
      </c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12.799999999999999</v>
      </c>
      <c r="BD8" s="104"/>
      <c r="BE8" s="105"/>
      <c r="BF8" s="127">
        <f t="shared" si="5"/>
        <v>12.799999999999999</v>
      </c>
      <c r="BG8" s="89" t="str">
        <f t="shared" si="6"/>
        <v>F</v>
      </c>
      <c r="BH8" s="128">
        <f t="shared" ref="BH8:BH19" si="7">IF(BF8&lt;50,2,IF(BF8&lt;74,3,IF(BF8&lt;87,4,5)))</f>
        <v>2</v>
      </c>
      <c r="BI8" s="129"/>
      <c r="BJ8" s="130"/>
      <c r="BK8" s="285" t="s">
        <v>236</v>
      </c>
      <c r="BL8" s="286"/>
      <c r="BM8" s="286"/>
      <c r="BN8" s="286"/>
      <c r="BO8" s="287"/>
    </row>
    <row r="9" spans="1:67" ht="18.75">
      <c r="A9" s="108">
        <v>4</v>
      </c>
      <c r="B9" s="75" t="s">
        <v>160</v>
      </c>
      <c r="C9" s="109"/>
      <c r="D9" s="110">
        <v>4</v>
      </c>
      <c r="E9" s="110"/>
      <c r="F9" s="339">
        <v>4</v>
      </c>
      <c r="G9" s="113">
        <v>4</v>
      </c>
      <c r="H9" s="109"/>
      <c r="I9" s="131">
        <v>4</v>
      </c>
      <c r="J9" s="111">
        <v>4</v>
      </c>
      <c r="K9" s="112">
        <v>4</v>
      </c>
      <c r="L9" s="115"/>
      <c r="M9" s="109"/>
      <c r="N9" s="116">
        <v>5</v>
      </c>
      <c r="O9" s="331"/>
      <c r="P9" s="116">
        <v>4</v>
      </c>
      <c r="Q9" s="117">
        <v>5</v>
      </c>
      <c r="R9" s="118">
        <v>4</v>
      </c>
      <c r="S9" s="119">
        <f t="shared" si="0"/>
        <v>16.8</v>
      </c>
      <c r="T9" s="120">
        <f t="shared" si="3"/>
        <v>2</v>
      </c>
      <c r="U9" s="109"/>
      <c r="V9" s="121">
        <v>4</v>
      </c>
      <c r="W9" s="121">
        <v>4</v>
      </c>
      <c r="X9" s="111">
        <v>4</v>
      </c>
      <c r="Y9" s="111"/>
      <c r="Z9" s="113">
        <v>4</v>
      </c>
      <c r="AA9" s="109">
        <v>4</v>
      </c>
      <c r="AB9" s="89"/>
      <c r="AC9" s="312">
        <v>1</v>
      </c>
      <c r="AD9" s="111"/>
      <c r="AE9" s="134"/>
      <c r="AF9" s="306">
        <v>4</v>
      </c>
      <c r="AG9" s="109">
        <v>1</v>
      </c>
      <c r="AH9" s="114">
        <v>4</v>
      </c>
      <c r="AI9" s="114">
        <v>4</v>
      </c>
      <c r="AJ9" s="111">
        <v>4</v>
      </c>
      <c r="AK9" s="111">
        <v>1</v>
      </c>
      <c r="AL9" s="112"/>
      <c r="AM9" s="250">
        <f t="shared" si="1"/>
        <v>27.9</v>
      </c>
      <c r="AN9" s="251">
        <f t="shared" si="4"/>
        <v>1</v>
      </c>
      <c r="AO9" s="132"/>
      <c r="AP9" s="306">
        <v>4</v>
      </c>
      <c r="AQ9" s="122">
        <v>1</v>
      </c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>
        <v>5</v>
      </c>
      <c r="BC9" s="126">
        <f t="shared" si="2"/>
        <v>25.266666666666666</v>
      </c>
      <c r="BD9" s="104"/>
      <c r="BE9" s="105"/>
      <c r="BF9" s="127">
        <f t="shared" si="5"/>
        <v>25.266666666666666</v>
      </c>
      <c r="BG9" s="89" t="str">
        <f t="shared" si="6"/>
        <v>FX</v>
      </c>
      <c r="BH9" s="128">
        <f t="shared" si="7"/>
        <v>2</v>
      </c>
      <c r="BI9" s="129"/>
      <c r="BJ9" s="133"/>
      <c r="BK9" s="285" t="s">
        <v>238</v>
      </c>
      <c r="BL9" s="286"/>
      <c r="BM9" s="286"/>
      <c r="BN9" s="286"/>
      <c r="BO9" s="287"/>
    </row>
    <row r="10" spans="1:67" ht="18.75">
      <c r="A10" s="74">
        <v>6</v>
      </c>
      <c r="B10" s="75" t="s">
        <v>161</v>
      </c>
      <c r="C10" s="76"/>
      <c r="D10" s="77">
        <v>4</v>
      </c>
      <c r="E10" s="77"/>
      <c r="F10" s="319">
        <v>5</v>
      </c>
      <c r="G10" s="80"/>
      <c r="H10" s="76"/>
      <c r="I10" s="78">
        <v>4</v>
      </c>
      <c r="J10" s="78">
        <v>4</v>
      </c>
      <c r="K10" s="79">
        <v>4</v>
      </c>
      <c r="L10" s="82"/>
      <c r="M10" s="76"/>
      <c r="N10" s="83">
        <v>4</v>
      </c>
      <c r="O10" s="78">
        <v>4</v>
      </c>
      <c r="P10" s="78">
        <v>4</v>
      </c>
      <c r="Q10" s="79">
        <v>4</v>
      </c>
      <c r="R10" s="85">
        <v>4</v>
      </c>
      <c r="S10" s="86">
        <f t="shared" si="0"/>
        <v>16.399999999999999</v>
      </c>
      <c r="T10" s="87">
        <f t="shared" si="3"/>
        <v>2</v>
      </c>
      <c r="U10" s="76"/>
      <c r="V10" s="88">
        <v>4</v>
      </c>
      <c r="W10" s="88">
        <v>4</v>
      </c>
      <c r="X10" s="78">
        <v>4</v>
      </c>
      <c r="Y10" s="78"/>
      <c r="Z10" s="80"/>
      <c r="AA10" s="135"/>
      <c r="AB10" s="89"/>
      <c r="AC10" s="313"/>
      <c r="AD10" s="78"/>
      <c r="AE10" s="134"/>
      <c r="AF10" s="306"/>
      <c r="AG10" s="135"/>
      <c r="AH10" s="81"/>
      <c r="AI10" s="81"/>
      <c r="AJ10" s="78">
        <v>4</v>
      </c>
      <c r="AK10" s="78"/>
      <c r="AL10" s="79"/>
      <c r="AM10" s="249">
        <f t="shared" si="1"/>
        <v>16.2</v>
      </c>
      <c r="AN10" s="175">
        <f t="shared" si="4"/>
        <v>1</v>
      </c>
      <c r="AO10" s="76"/>
      <c r="AP10" s="306">
        <v>4</v>
      </c>
      <c r="AQ10" s="91"/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2"/>
        <v>13.466666666666667</v>
      </c>
      <c r="BD10" s="104"/>
      <c r="BE10" s="105"/>
      <c r="BF10" s="99">
        <f t="shared" si="5"/>
        <v>13.466666666666667</v>
      </c>
      <c r="BG10" s="100" t="str">
        <f t="shared" si="6"/>
        <v>F</v>
      </c>
      <c r="BH10" s="101">
        <f t="shared" si="7"/>
        <v>2</v>
      </c>
      <c r="BI10" s="136"/>
      <c r="BJ10" s="137"/>
      <c r="BK10" s="204" t="s">
        <v>230</v>
      </c>
      <c r="BL10" s="283"/>
      <c r="BM10" s="283"/>
      <c r="BN10" s="283"/>
      <c r="BO10" s="284"/>
    </row>
    <row r="11" spans="1:67" ht="18.75">
      <c r="A11" s="74">
        <v>7</v>
      </c>
      <c r="B11" s="75" t="s">
        <v>162</v>
      </c>
      <c r="C11" s="76"/>
      <c r="D11" s="77">
        <v>4</v>
      </c>
      <c r="E11" s="77">
        <v>4</v>
      </c>
      <c r="F11" s="322">
        <v>4</v>
      </c>
      <c r="G11" s="80">
        <v>4</v>
      </c>
      <c r="H11" s="76"/>
      <c r="I11" s="78">
        <v>4</v>
      </c>
      <c r="J11" s="78">
        <v>4</v>
      </c>
      <c r="K11" s="79">
        <v>4</v>
      </c>
      <c r="L11" s="82">
        <v>4</v>
      </c>
      <c r="M11" s="76"/>
      <c r="N11" s="332">
        <v>4</v>
      </c>
      <c r="O11" s="78">
        <v>4</v>
      </c>
      <c r="P11" s="78">
        <v>4</v>
      </c>
      <c r="Q11" s="79">
        <v>4</v>
      </c>
      <c r="R11" s="85"/>
      <c r="S11" s="86">
        <f t="shared" si="0"/>
        <v>19.2</v>
      </c>
      <c r="T11" s="87">
        <f t="shared" si="3"/>
        <v>2</v>
      </c>
      <c r="U11" s="76"/>
      <c r="V11" s="88"/>
      <c r="W11" s="88">
        <v>4</v>
      </c>
      <c r="X11" s="78"/>
      <c r="Y11" s="78"/>
      <c r="Z11" s="80">
        <v>4</v>
      </c>
      <c r="AA11" s="76"/>
      <c r="AB11" s="89"/>
      <c r="AC11" s="313"/>
      <c r="AD11" s="78">
        <v>4</v>
      </c>
      <c r="AE11" s="134"/>
      <c r="AF11" s="306">
        <v>4</v>
      </c>
      <c r="AG11" s="76"/>
      <c r="AH11" s="81"/>
      <c r="AI11" s="81"/>
      <c r="AJ11" s="78">
        <v>4</v>
      </c>
      <c r="AK11" s="78"/>
      <c r="AL11" s="79">
        <v>4</v>
      </c>
      <c r="AM11" s="249">
        <f t="shared" si="1"/>
        <v>21.6</v>
      </c>
      <c r="AN11" s="175">
        <f t="shared" si="4"/>
        <v>1</v>
      </c>
      <c r="AO11" s="76"/>
      <c r="AP11" s="306">
        <v>4</v>
      </c>
      <c r="AQ11" s="91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95">
        <v>4</v>
      </c>
      <c r="BC11" s="96">
        <f t="shared" si="2"/>
        <v>19.733333333333334</v>
      </c>
      <c r="BD11" s="104"/>
      <c r="BE11" s="105"/>
      <c r="BF11" s="99">
        <f t="shared" si="5"/>
        <v>19.733333333333334</v>
      </c>
      <c r="BG11" s="100" t="str">
        <f t="shared" si="6"/>
        <v>F</v>
      </c>
      <c r="BH11" s="101">
        <f t="shared" si="7"/>
        <v>2</v>
      </c>
      <c r="BI11" s="106"/>
      <c r="BJ11" s="107"/>
      <c r="BK11" s="204"/>
      <c r="BL11" s="283"/>
      <c r="BM11" s="283"/>
      <c r="BN11" s="283"/>
      <c r="BO11" s="284"/>
    </row>
    <row r="12" spans="1:67" ht="18.75">
      <c r="A12" s="139">
        <v>8</v>
      </c>
      <c r="B12" s="75" t="s">
        <v>163</v>
      </c>
      <c r="C12" s="76"/>
      <c r="D12" s="78">
        <v>4</v>
      </c>
      <c r="E12" s="78"/>
      <c r="F12" s="319">
        <v>4</v>
      </c>
      <c r="G12" s="80">
        <v>4</v>
      </c>
      <c r="H12" s="76"/>
      <c r="I12" s="78">
        <v>4</v>
      </c>
      <c r="J12" s="78"/>
      <c r="K12" s="79">
        <v>4</v>
      </c>
      <c r="L12" s="80"/>
      <c r="M12" s="76"/>
      <c r="N12" s="83">
        <v>4</v>
      </c>
      <c r="O12" s="93"/>
      <c r="P12" s="78">
        <v>4</v>
      </c>
      <c r="Q12" s="79">
        <v>4</v>
      </c>
      <c r="R12" s="85">
        <v>4</v>
      </c>
      <c r="S12" s="86">
        <f t="shared" si="0"/>
        <v>14.4</v>
      </c>
      <c r="T12" s="87">
        <f t="shared" si="3"/>
        <v>2</v>
      </c>
      <c r="U12" s="76"/>
      <c r="V12" s="78">
        <v>4</v>
      </c>
      <c r="W12" s="78">
        <v>4</v>
      </c>
      <c r="X12" s="78">
        <v>4</v>
      </c>
      <c r="Y12" s="78"/>
      <c r="Z12" s="80">
        <v>4</v>
      </c>
      <c r="AA12" s="135">
        <v>4</v>
      </c>
      <c r="AB12" s="89"/>
      <c r="AC12" s="305">
        <v>1</v>
      </c>
      <c r="AD12" s="78"/>
      <c r="AE12" s="134"/>
      <c r="AF12" s="306"/>
      <c r="AG12" s="135"/>
      <c r="AH12" s="140"/>
      <c r="AI12" s="140"/>
      <c r="AJ12" s="78">
        <v>4</v>
      </c>
      <c r="AK12" s="78"/>
      <c r="AL12" s="79">
        <v>4</v>
      </c>
      <c r="AM12" s="249">
        <f t="shared" si="1"/>
        <v>21.7</v>
      </c>
      <c r="AN12" s="175">
        <f t="shared" si="4"/>
        <v>1</v>
      </c>
      <c r="AO12" s="92"/>
      <c r="AP12" s="312">
        <v>4</v>
      </c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17.133333333333333</v>
      </c>
      <c r="BD12" s="104"/>
      <c r="BE12" s="105"/>
      <c r="BF12" s="99">
        <f t="shared" si="5"/>
        <v>17.133333333333333</v>
      </c>
      <c r="BG12" s="100" t="str">
        <f t="shared" si="6"/>
        <v>F</v>
      </c>
      <c r="BH12" s="101">
        <f t="shared" si="7"/>
        <v>2</v>
      </c>
      <c r="BI12" s="106"/>
      <c r="BJ12" s="107"/>
      <c r="BK12" s="204" t="s">
        <v>164</v>
      </c>
      <c r="BL12" s="283"/>
      <c r="BM12" s="283"/>
      <c r="BN12" s="283"/>
      <c r="BO12" s="284"/>
    </row>
    <row r="13" spans="1:67" ht="18.75">
      <c r="A13" s="141">
        <v>10</v>
      </c>
      <c r="B13" s="336" t="s">
        <v>165</v>
      </c>
      <c r="C13" s="142"/>
      <c r="D13" s="143">
        <v>4</v>
      </c>
      <c r="E13" s="143"/>
      <c r="F13" s="323">
        <v>4</v>
      </c>
      <c r="G13" s="145"/>
      <c r="H13" s="151"/>
      <c r="I13" s="143"/>
      <c r="J13" s="143"/>
      <c r="K13" s="304"/>
      <c r="L13" s="304"/>
      <c r="M13" s="151"/>
      <c r="N13" s="143">
        <v>4</v>
      </c>
      <c r="O13" s="143"/>
      <c r="P13" s="146">
        <v>4</v>
      </c>
      <c r="Q13" s="147">
        <v>4</v>
      </c>
      <c r="R13" s="148"/>
      <c r="S13" s="149">
        <f t="shared" si="0"/>
        <v>8</v>
      </c>
      <c r="T13" s="150">
        <f t="shared" si="3"/>
        <v>1</v>
      </c>
      <c r="U13" s="151"/>
      <c r="V13" s="152"/>
      <c r="W13" s="152"/>
      <c r="X13" s="146">
        <v>4</v>
      </c>
      <c r="Y13" s="146"/>
      <c r="Z13" s="153"/>
      <c r="AA13" s="142"/>
      <c r="AB13" s="154"/>
      <c r="AC13" s="305"/>
      <c r="AD13" s="146"/>
      <c r="AE13" s="334"/>
      <c r="AF13" s="306"/>
      <c r="AG13" s="142"/>
      <c r="AH13" s="156"/>
      <c r="AI13" s="156"/>
      <c r="AJ13" s="146">
        <v>4</v>
      </c>
      <c r="AK13" s="146"/>
      <c r="AL13" s="147"/>
      <c r="AM13" s="252">
        <f t="shared" si="1"/>
        <v>8</v>
      </c>
      <c r="AN13" s="198">
        <f t="shared" si="4"/>
        <v>0</v>
      </c>
      <c r="AO13" s="142"/>
      <c r="AP13" s="306">
        <v>4</v>
      </c>
      <c r="AQ13" s="158"/>
      <c r="AR13" s="142"/>
      <c r="AS13" s="143"/>
      <c r="AT13" s="143"/>
      <c r="AU13" s="142"/>
      <c r="AV13" s="158"/>
      <c r="AW13" s="143"/>
      <c r="AX13" s="143"/>
      <c r="AY13" s="155"/>
      <c r="AZ13" s="154"/>
      <c r="BA13" s="159"/>
      <c r="BB13" s="160">
        <v>5</v>
      </c>
      <c r="BC13" s="161">
        <f t="shared" si="2"/>
        <v>11.333333333333334</v>
      </c>
      <c r="BD13" s="104"/>
      <c r="BE13" s="105"/>
      <c r="BF13" s="162">
        <f t="shared" si="5"/>
        <v>11.333333333333334</v>
      </c>
      <c r="BG13" s="163" t="str">
        <f t="shared" si="6"/>
        <v>F</v>
      </c>
      <c r="BH13" s="164">
        <f t="shared" si="7"/>
        <v>2</v>
      </c>
      <c r="BI13" s="165"/>
      <c r="BJ13" s="166"/>
      <c r="BK13" s="288" t="s">
        <v>166</v>
      </c>
      <c r="BL13" s="289"/>
      <c r="BM13" s="289"/>
      <c r="BN13" s="289"/>
      <c r="BO13" s="290"/>
    </row>
    <row r="14" spans="1:67" ht="18.75">
      <c r="A14" s="141">
        <v>11</v>
      </c>
      <c r="B14" s="75" t="s">
        <v>167</v>
      </c>
      <c r="C14" s="167">
        <v>1</v>
      </c>
      <c r="D14" s="168">
        <v>4</v>
      </c>
      <c r="E14" s="168"/>
      <c r="F14" s="324">
        <v>4</v>
      </c>
      <c r="G14" s="170"/>
      <c r="H14" s="136"/>
      <c r="I14" s="137">
        <v>5</v>
      </c>
      <c r="J14" s="137"/>
      <c r="K14" s="330">
        <v>4</v>
      </c>
      <c r="L14" s="172"/>
      <c r="M14" s="136">
        <v>1</v>
      </c>
      <c r="N14" s="137">
        <v>4</v>
      </c>
      <c r="O14" s="137"/>
      <c r="P14" s="137"/>
      <c r="Q14" s="137">
        <v>4</v>
      </c>
      <c r="R14" s="170">
        <v>4</v>
      </c>
      <c r="S14" s="173">
        <f t="shared" si="0"/>
        <v>12.4</v>
      </c>
      <c r="T14" s="87">
        <f t="shared" si="3"/>
        <v>1</v>
      </c>
      <c r="U14" s="136"/>
      <c r="V14" s="137">
        <v>4</v>
      </c>
      <c r="W14" s="137"/>
      <c r="X14" s="137"/>
      <c r="Y14" s="137"/>
      <c r="Z14" s="170"/>
      <c r="AA14" s="171"/>
      <c r="AB14" s="137"/>
      <c r="AC14" s="313"/>
      <c r="AD14" s="137"/>
      <c r="AE14" s="316"/>
      <c r="AF14" s="306"/>
      <c r="AG14" s="136"/>
      <c r="AH14" s="137"/>
      <c r="AI14" s="137"/>
      <c r="AJ14" s="137"/>
      <c r="AK14" s="137"/>
      <c r="AL14" s="172"/>
      <c r="AM14" s="253">
        <f t="shared" si="1"/>
        <v>8.1999999999999993</v>
      </c>
      <c r="AN14" s="175">
        <f t="shared" si="4"/>
        <v>0</v>
      </c>
      <c r="AO14" s="171"/>
      <c r="AP14" s="312"/>
      <c r="AQ14" s="172"/>
      <c r="AR14" s="136"/>
      <c r="AS14" s="137"/>
      <c r="AT14" s="137"/>
      <c r="AU14" s="136"/>
      <c r="AV14" s="137"/>
      <c r="AW14" s="137"/>
      <c r="AX14" s="137"/>
      <c r="AY14" s="137"/>
      <c r="AZ14" s="137"/>
      <c r="BA14" s="137"/>
      <c r="BB14" s="170"/>
      <c r="BC14" s="86">
        <f t="shared" si="2"/>
        <v>5.4666666666666659</v>
      </c>
      <c r="BD14" s="104"/>
      <c r="BE14" s="105"/>
      <c r="BF14" s="99">
        <f t="shared" si="5"/>
        <v>5.4666666666666659</v>
      </c>
      <c r="BG14" s="100" t="str">
        <f t="shared" si="6"/>
        <v>F</v>
      </c>
      <c r="BH14" s="254">
        <f t="shared" si="7"/>
        <v>2</v>
      </c>
      <c r="BI14" s="136"/>
      <c r="BJ14" s="170"/>
      <c r="BK14" s="295" t="s">
        <v>226</v>
      </c>
      <c r="BL14" s="283"/>
      <c r="BM14" s="283"/>
      <c r="BN14" s="283"/>
      <c r="BO14" s="284"/>
    </row>
    <row r="15" spans="1:67" ht="18.75">
      <c r="A15" s="141">
        <v>12</v>
      </c>
      <c r="B15" s="75" t="s">
        <v>169</v>
      </c>
      <c r="C15" s="167"/>
      <c r="D15" s="168">
        <v>4</v>
      </c>
      <c r="E15" s="168"/>
      <c r="F15" s="324">
        <v>4</v>
      </c>
      <c r="G15" s="170"/>
      <c r="H15" s="136"/>
      <c r="I15" s="137">
        <v>4</v>
      </c>
      <c r="J15" s="137"/>
      <c r="K15" s="330">
        <v>5</v>
      </c>
      <c r="L15" s="172"/>
      <c r="M15" s="136">
        <v>1</v>
      </c>
      <c r="N15" s="137">
        <v>5</v>
      </c>
      <c r="O15" s="137"/>
      <c r="P15" s="137"/>
      <c r="Q15" s="137">
        <v>4</v>
      </c>
      <c r="R15" s="170">
        <v>4</v>
      </c>
      <c r="S15" s="173">
        <f t="shared" si="0"/>
        <v>12.4</v>
      </c>
      <c r="T15" s="87">
        <f t="shared" si="3"/>
        <v>1</v>
      </c>
      <c r="U15" s="136"/>
      <c r="V15" s="137">
        <v>4</v>
      </c>
      <c r="W15" s="137"/>
      <c r="X15" s="137">
        <v>4</v>
      </c>
      <c r="Y15" s="137"/>
      <c r="Z15" s="170"/>
      <c r="AA15" s="171"/>
      <c r="AB15" s="137">
        <v>4</v>
      </c>
      <c r="AC15" s="313"/>
      <c r="AD15" s="137">
        <v>4</v>
      </c>
      <c r="AE15" s="316"/>
      <c r="AF15" s="306"/>
      <c r="AG15" s="136"/>
      <c r="AH15" s="137"/>
      <c r="AI15" s="137"/>
      <c r="AJ15" s="137"/>
      <c r="AK15" s="137"/>
      <c r="AL15" s="172"/>
      <c r="AM15" s="253">
        <f t="shared" si="1"/>
        <v>14.2</v>
      </c>
      <c r="AN15" s="175">
        <f t="shared" si="4"/>
        <v>0</v>
      </c>
      <c r="AO15" s="171"/>
      <c r="AP15" s="312"/>
      <c r="AQ15" s="172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9.4666666666666668</v>
      </c>
      <c r="BD15" s="104"/>
      <c r="BE15" s="105"/>
      <c r="BF15" s="99">
        <f t="shared" si="5"/>
        <v>9.4666666666666668</v>
      </c>
      <c r="BG15" s="100" t="str">
        <f t="shared" si="6"/>
        <v>F</v>
      </c>
      <c r="BH15" s="254">
        <f t="shared" si="7"/>
        <v>2</v>
      </c>
      <c r="BI15" s="136"/>
      <c r="BJ15" s="170"/>
      <c r="BK15" s="295" t="s">
        <v>227</v>
      </c>
      <c r="BL15" s="283"/>
      <c r="BM15" s="283"/>
      <c r="BN15" s="283"/>
      <c r="BO15" s="284"/>
    </row>
    <row r="16" spans="1:67" ht="18.75">
      <c r="A16" s="141">
        <v>13</v>
      </c>
      <c r="B16" s="75" t="s">
        <v>171</v>
      </c>
      <c r="C16" s="167"/>
      <c r="D16" s="168">
        <v>5</v>
      </c>
      <c r="E16" s="168"/>
      <c r="F16" s="324">
        <v>4</v>
      </c>
      <c r="G16" s="170"/>
      <c r="H16" s="136"/>
      <c r="I16" s="137">
        <v>4</v>
      </c>
      <c r="J16" s="137"/>
      <c r="K16" s="304">
        <v>4</v>
      </c>
      <c r="L16" s="172"/>
      <c r="M16" s="136">
        <v>1</v>
      </c>
      <c r="N16" s="137">
        <v>4</v>
      </c>
      <c r="O16" s="137"/>
      <c r="P16" s="137"/>
      <c r="Q16" s="137">
        <v>4</v>
      </c>
      <c r="R16" s="170">
        <v>4</v>
      </c>
      <c r="S16" s="173">
        <f t="shared" si="0"/>
        <v>12</v>
      </c>
      <c r="T16" s="87">
        <f t="shared" si="3"/>
        <v>1</v>
      </c>
      <c r="U16" s="136">
        <v>1</v>
      </c>
      <c r="V16" s="137">
        <v>4</v>
      </c>
      <c r="W16" s="137"/>
      <c r="X16" s="137">
        <v>4</v>
      </c>
      <c r="Y16" s="137"/>
      <c r="Z16" s="170"/>
      <c r="AA16" s="171"/>
      <c r="AB16" s="137"/>
      <c r="AC16" s="313">
        <v>1</v>
      </c>
      <c r="AD16" s="137"/>
      <c r="AE16" s="316">
        <v>4</v>
      </c>
      <c r="AF16" s="306"/>
      <c r="AG16" s="136">
        <v>1</v>
      </c>
      <c r="AH16" s="137"/>
      <c r="AI16" s="137">
        <v>5</v>
      </c>
      <c r="AJ16" s="137"/>
      <c r="AK16" s="137">
        <v>1</v>
      </c>
      <c r="AL16" s="172"/>
      <c r="AM16" s="253">
        <f t="shared" si="1"/>
        <v>16.5</v>
      </c>
      <c r="AN16" s="175">
        <f t="shared" si="4"/>
        <v>1</v>
      </c>
      <c r="AO16" s="171"/>
      <c r="AP16" s="312"/>
      <c r="AQ16" s="172">
        <v>1</v>
      </c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>
        <v>5</v>
      </c>
      <c r="BC16" s="86">
        <f t="shared" si="2"/>
        <v>15</v>
      </c>
      <c r="BD16" s="104"/>
      <c r="BE16" s="105"/>
      <c r="BF16" s="99">
        <f t="shared" si="5"/>
        <v>15</v>
      </c>
      <c r="BG16" s="100" t="str">
        <f t="shared" si="6"/>
        <v>F</v>
      </c>
      <c r="BH16" s="254">
        <f t="shared" si="7"/>
        <v>2</v>
      </c>
      <c r="BI16" s="255"/>
      <c r="BJ16" s="170"/>
      <c r="BK16" s="295" t="s">
        <v>228</v>
      </c>
      <c r="BL16" s="283"/>
      <c r="BM16" s="283"/>
      <c r="BN16" s="283"/>
      <c r="BO16" s="284"/>
    </row>
    <row r="17" spans="1:68" ht="18.75">
      <c r="A17" s="141">
        <v>14</v>
      </c>
      <c r="B17" s="75" t="s">
        <v>172</v>
      </c>
      <c r="C17" s="167"/>
      <c r="D17" s="168">
        <v>3</v>
      </c>
      <c r="E17" s="168"/>
      <c r="F17" s="324">
        <v>3</v>
      </c>
      <c r="G17" s="170" t="s">
        <v>482</v>
      </c>
      <c r="H17" s="136"/>
      <c r="I17" s="137">
        <v>4</v>
      </c>
      <c r="J17" s="304">
        <v>4</v>
      </c>
      <c r="K17" s="304"/>
      <c r="L17" s="330"/>
      <c r="M17" s="136"/>
      <c r="N17" s="137"/>
      <c r="O17" s="137"/>
      <c r="P17" s="137">
        <v>4</v>
      </c>
      <c r="Q17" s="137">
        <v>4</v>
      </c>
      <c r="R17" s="170">
        <v>4</v>
      </c>
      <c r="S17" s="173">
        <f t="shared" si="0"/>
        <v>10.4</v>
      </c>
      <c r="T17" s="87">
        <f t="shared" si="3"/>
        <v>1</v>
      </c>
      <c r="U17" s="136"/>
      <c r="V17" s="137">
        <v>4</v>
      </c>
      <c r="W17" s="137">
        <v>4</v>
      </c>
      <c r="X17" s="137">
        <v>4</v>
      </c>
      <c r="Y17" s="137"/>
      <c r="Z17" s="170"/>
      <c r="AA17" s="171">
        <v>4</v>
      </c>
      <c r="AB17" s="137"/>
      <c r="AC17" s="313">
        <v>1</v>
      </c>
      <c r="AD17" s="137"/>
      <c r="AE17" s="316"/>
      <c r="AF17" s="306">
        <v>4</v>
      </c>
      <c r="AG17" s="136"/>
      <c r="AH17" s="137">
        <v>3</v>
      </c>
      <c r="AI17" s="137">
        <v>4</v>
      </c>
      <c r="AJ17" s="137">
        <v>4</v>
      </c>
      <c r="AK17" s="137">
        <v>1</v>
      </c>
      <c r="AL17" s="172">
        <v>3</v>
      </c>
      <c r="AM17" s="253">
        <f t="shared" si="1"/>
        <v>23.2</v>
      </c>
      <c r="AN17" s="175">
        <f t="shared" si="4"/>
        <v>1</v>
      </c>
      <c r="AO17" s="171">
        <v>3</v>
      </c>
      <c r="AP17" s="312">
        <v>4</v>
      </c>
      <c r="AQ17" s="172">
        <v>1</v>
      </c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>
        <v>4</v>
      </c>
      <c r="BC17" s="86">
        <f t="shared" si="2"/>
        <v>23.466666666666669</v>
      </c>
      <c r="BD17" s="104"/>
      <c r="BE17" s="105"/>
      <c r="BF17" s="99">
        <f t="shared" si="5"/>
        <v>23.466666666666669</v>
      </c>
      <c r="BG17" s="100" t="str">
        <f t="shared" si="6"/>
        <v>F</v>
      </c>
      <c r="BH17" s="254">
        <f t="shared" si="7"/>
        <v>2</v>
      </c>
      <c r="BI17" s="136"/>
      <c r="BJ17" s="170"/>
      <c r="BK17" s="295" t="s">
        <v>233</v>
      </c>
      <c r="BL17" s="283"/>
      <c r="BM17" s="283"/>
      <c r="BN17" s="283"/>
      <c r="BO17" s="284"/>
    </row>
    <row r="18" spans="1:68" ht="18.75">
      <c r="A18" s="141">
        <v>15</v>
      </c>
      <c r="B18" s="75" t="s">
        <v>173</v>
      </c>
      <c r="C18" s="167"/>
      <c r="D18" s="168"/>
      <c r="E18" s="168"/>
      <c r="F18" s="308">
        <v>5</v>
      </c>
      <c r="G18" s="170"/>
      <c r="H18" s="136"/>
      <c r="I18" s="137"/>
      <c r="J18" s="137"/>
      <c r="K18" s="304"/>
      <c r="L18" s="304"/>
      <c r="M18" s="136"/>
      <c r="N18" s="137"/>
      <c r="O18" s="137"/>
      <c r="P18" s="137"/>
      <c r="Q18" s="137"/>
      <c r="R18" s="170"/>
      <c r="S18" s="173">
        <f t="shared" si="0"/>
        <v>2</v>
      </c>
      <c r="T18" s="87">
        <f t="shared" si="3"/>
        <v>0</v>
      </c>
      <c r="U18" s="136">
        <v>1</v>
      </c>
      <c r="V18" s="137"/>
      <c r="W18" s="137"/>
      <c r="X18" s="137"/>
      <c r="Y18" s="137"/>
      <c r="Z18" s="170"/>
      <c r="AA18" s="171"/>
      <c r="AB18" s="137"/>
      <c r="AC18" s="305"/>
      <c r="AD18" s="137"/>
      <c r="AE18" s="316"/>
      <c r="AF18" s="306"/>
      <c r="AG18" s="136"/>
      <c r="AH18" s="137"/>
      <c r="AI18" s="137"/>
      <c r="AJ18" s="137"/>
      <c r="AK18" s="137"/>
      <c r="AL18" s="172"/>
      <c r="AM18" s="253">
        <f t="shared" si="1"/>
        <v>1.5</v>
      </c>
      <c r="AN18" s="175">
        <f t="shared" si="4"/>
        <v>0</v>
      </c>
      <c r="AO18" s="171"/>
      <c r="AP18" s="306"/>
      <c r="AQ18" s="172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1</v>
      </c>
      <c r="BD18" s="104"/>
      <c r="BE18" s="105"/>
      <c r="BF18" s="99">
        <f t="shared" si="5"/>
        <v>1</v>
      </c>
      <c r="BG18" s="100" t="str">
        <f t="shared" si="6"/>
        <v>F</v>
      </c>
      <c r="BH18" s="254">
        <f t="shared" si="7"/>
        <v>2</v>
      </c>
      <c r="BI18" s="136"/>
      <c r="BJ18" s="170"/>
      <c r="BK18" s="298" t="s">
        <v>174</v>
      </c>
      <c r="BL18" s="289"/>
      <c r="BM18" s="289"/>
      <c r="BN18" s="289"/>
      <c r="BO18" s="284"/>
    </row>
    <row r="19" spans="1:68" ht="19.5" thickBot="1">
      <c r="A19" s="258">
        <v>17</v>
      </c>
      <c r="B19" s="265" t="s">
        <v>175</v>
      </c>
      <c r="C19" s="182"/>
      <c r="D19" s="179">
        <v>3</v>
      </c>
      <c r="E19" s="179"/>
      <c r="F19" s="309"/>
      <c r="G19" s="180"/>
      <c r="H19" s="182"/>
      <c r="I19" s="179">
        <v>3</v>
      </c>
      <c r="J19" s="179"/>
      <c r="K19" s="179"/>
      <c r="L19" s="181"/>
      <c r="M19" s="182"/>
      <c r="N19" s="179"/>
      <c r="O19" s="179"/>
      <c r="P19" s="179">
        <v>4</v>
      </c>
      <c r="Q19" s="179">
        <v>3</v>
      </c>
      <c r="R19" s="180">
        <v>3</v>
      </c>
      <c r="S19" s="259">
        <f t="shared" si="0"/>
        <v>6.4</v>
      </c>
      <c r="T19" s="184">
        <f t="shared" si="3"/>
        <v>0</v>
      </c>
      <c r="U19" s="182">
        <v>1</v>
      </c>
      <c r="V19" s="179"/>
      <c r="W19" s="179">
        <v>4</v>
      </c>
      <c r="X19" s="179"/>
      <c r="Y19" s="179"/>
      <c r="Z19" s="180"/>
      <c r="AA19" s="178"/>
      <c r="AB19" s="179"/>
      <c r="AC19" s="305">
        <v>1</v>
      </c>
      <c r="AD19" s="179"/>
      <c r="AE19" s="317"/>
      <c r="AF19" s="306"/>
      <c r="AG19" s="182"/>
      <c r="AH19" s="179"/>
      <c r="AI19" s="179"/>
      <c r="AJ19" s="179">
        <v>4</v>
      </c>
      <c r="AK19" s="179">
        <v>1</v>
      </c>
      <c r="AL19" s="181"/>
      <c r="AM19" s="259">
        <f t="shared" si="1"/>
        <v>8.6999999999999993</v>
      </c>
      <c r="AN19" s="186">
        <f t="shared" si="4"/>
        <v>0</v>
      </c>
      <c r="AO19" s="182"/>
      <c r="AP19" s="306">
        <v>4</v>
      </c>
      <c r="AQ19" s="180"/>
      <c r="AR19" s="178"/>
      <c r="AS19" s="179"/>
      <c r="AT19" s="181"/>
      <c r="AU19" s="182"/>
      <c r="AV19" s="179"/>
      <c r="AW19" s="179"/>
      <c r="AX19" s="179"/>
      <c r="AY19" s="179"/>
      <c r="AZ19" s="179"/>
      <c r="BA19" s="179"/>
      <c r="BB19" s="180">
        <v>4</v>
      </c>
      <c r="BC19" s="187">
        <f t="shared" si="2"/>
        <v>11.133333333333333</v>
      </c>
      <c r="BD19" s="260"/>
      <c r="BE19" s="260"/>
      <c r="BF19" s="190">
        <f t="shared" si="5"/>
        <v>11.133333333333333</v>
      </c>
      <c r="BG19" s="191" t="str">
        <f t="shared" si="6"/>
        <v>F</v>
      </c>
      <c r="BH19" s="208">
        <f t="shared" si="7"/>
        <v>2</v>
      </c>
      <c r="BI19" s="182"/>
      <c r="BJ19" s="180"/>
      <c r="BK19" s="299" t="s">
        <v>100</v>
      </c>
      <c r="BL19" s="300"/>
      <c r="BM19" s="291"/>
      <c r="BN19" s="291"/>
      <c r="BO19" s="292"/>
    </row>
    <row r="21" spans="1:68">
      <c r="AV21" t="s">
        <v>270</v>
      </c>
      <c r="BI21">
        <v>4</v>
      </c>
      <c r="BJ21">
        <v>7</v>
      </c>
      <c r="BK21">
        <v>7</v>
      </c>
      <c r="BL21">
        <v>7</v>
      </c>
      <c r="BM21">
        <v>7</v>
      </c>
      <c r="BN21">
        <v>7</v>
      </c>
      <c r="BO21">
        <v>7</v>
      </c>
      <c r="BP21">
        <v>4</v>
      </c>
    </row>
    <row r="22" spans="1:68">
      <c r="B22" s="346" t="s">
        <v>247</v>
      </c>
      <c r="AV22" t="s">
        <v>267</v>
      </c>
    </row>
    <row r="23" spans="1:68">
      <c r="B23" t="s">
        <v>268</v>
      </c>
      <c r="AV23" t="s">
        <v>266</v>
      </c>
    </row>
    <row r="24" spans="1:68">
      <c r="B24" t="s">
        <v>269</v>
      </c>
      <c r="AV24" t="s">
        <v>265</v>
      </c>
    </row>
    <row r="25" spans="1:68">
      <c r="AV25" t="s">
        <v>264</v>
      </c>
    </row>
    <row r="26" spans="1:68">
      <c r="B26" s="192" t="s">
        <v>564</v>
      </c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Y26" t="s">
        <v>567</v>
      </c>
    </row>
    <row r="27" spans="1:68">
      <c r="A27">
        <v>1</v>
      </c>
      <c r="B27" t="s">
        <v>569</v>
      </c>
      <c r="Y27" s="345" t="s">
        <v>568</v>
      </c>
      <c r="Z27" s="345"/>
      <c r="AA27" s="345"/>
      <c r="AB27" s="345"/>
      <c r="AC27" s="345"/>
      <c r="AD27" s="345"/>
      <c r="AE27" s="345"/>
      <c r="AF27" s="345"/>
      <c r="AG27" s="345"/>
      <c r="AH27" s="345"/>
      <c r="AI27" s="345"/>
      <c r="AJ27" s="345"/>
      <c r="AK27" s="345"/>
      <c r="AL27" s="345"/>
      <c r="AM27" s="345"/>
      <c r="AN27" s="345"/>
      <c r="AO27" s="345"/>
      <c r="AV27" t="s">
        <v>272</v>
      </c>
    </row>
    <row r="28" spans="1:68">
      <c r="A28">
        <v>2</v>
      </c>
      <c r="B28" t="s">
        <v>570</v>
      </c>
      <c r="Y28" t="s">
        <v>565</v>
      </c>
      <c r="AV28" s="192">
        <v>1</v>
      </c>
      <c r="AW28" s="192" t="s">
        <v>271</v>
      </c>
      <c r="AX28" s="192"/>
      <c r="AY28" s="192"/>
      <c r="AZ28" s="192"/>
      <c r="BA28" s="192"/>
      <c r="BB28" s="192"/>
      <c r="BC28" s="192"/>
      <c r="BD28" s="192"/>
      <c r="BE28" s="192"/>
      <c r="BF28" s="192"/>
      <c r="BG28" s="192"/>
    </row>
    <row r="29" spans="1:68">
      <c r="A29">
        <v>3</v>
      </c>
      <c r="B29" t="s">
        <v>571</v>
      </c>
      <c r="Y29" t="s">
        <v>566</v>
      </c>
      <c r="AV29" s="192">
        <v>2</v>
      </c>
      <c r="AW29" s="192" t="s">
        <v>572</v>
      </c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</row>
    <row r="30" spans="1:68">
      <c r="Y30" t="s">
        <v>583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35"/>
    <hyperlink ref="B7" r:id="rId2" tooltip="Информация о студенте" display="http://dispace.edu.nstu.ru/personal/index/38864"/>
    <hyperlink ref="B8" r:id="rId3" tooltip="Информация о студенте" display="http://dispace.edu.nstu.ru/personal/index/38912"/>
    <hyperlink ref="B9" r:id="rId4" tooltip="Информация о студенте" display="http://dispace.edu.nstu.ru/personal/index/38914"/>
    <hyperlink ref="B10" r:id="rId5" tooltip="Информация о студенте" display="http://dispace.edu.nstu.ru/personal/index/38863"/>
    <hyperlink ref="B11" r:id="rId6" tooltip="Информация о студенте" display="http://dispace.edu.nstu.ru/personal/index/38840"/>
    <hyperlink ref="B12" r:id="rId7" tooltip="Информация о студенте" display="http://dispace.edu.nstu.ru/personal/index/38892"/>
    <hyperlink ref="B13" r:id="rId8" tooltip="Информация о студенте" display="http://dispace.edu.nstu.ru/personal/index/38846"/>
    <hyperlink ref="B14" r:id="rId9" tooltip="Информация о студенте" display="http://dispace.edu.nstu.ru/personal/index/38845"/>
    <hyperlink ref="B15" r:id="rId10" tooltip="Информация о студенте" display="http://dispace.edu.nstu.ru/personal/index/38842"/>
    <hyperlink ref="B16" r:id="rId11" tooltip="Информация о студенте" display="http://dispace.edu.nstu.ru/personal/index/38954"/>
    <hyperlink ref="B17" r:id="rId12" tooltip="Информация о студенте" display="http://dispace.edu.nstu.ru/personal/index/38922"/>
    <hyperlink ref="B18" r:id="rId13" tooltip="Информация о студенте" display="http://dispace.edu.nstu.ru/personal/index/38883"/>
    <hyperlink ref="AU1" r:id="rId14"/>
    <hyperlink ref="AU2" r:id="rId15" display="http://dispace.edu.nstu.ru/didesk/course/show/1033"/>
    <hyperlink ref="AU3" r:id="rId16"/>
    <hyperlink ref="B26:W26" r:id="rId17" display="Вопросы к экзамену http://dispace.edu.nstu.ru/didesk/course/show/1033/1"/>
    <hyperlink ref="AV28:BG28" r:id="rId18" display="http://dispace.edu.nstu.ru/ditest/test/index/5558"/>
    <hyperlink ref="AV29:BG29" r:id="rId19" display="http://dispace.edu.nstu.ru/ditest/test/index/6249"/>
  </hyperlinks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P35"/>
  <sheetViews>
    <sheetView zoomScale="80" zoomScaleNormal="80" workbookViewId="0">
      <selection activeCell="J13" sqref="J13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140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77" t="s">
        <v>176</v>
      </c>
      <c r="O1" s="277"/>
      <c r="P1" s="277"/>
      <c r="Q1" s="277"/>
      <c r="R1" s="279" t="s">
        <v>193</v>
      </c>
      <c r="S1" s="279"/>
      <c r="T1" s="266"/>
      <c r="U1" s="268" t="s">
        <v>177</v>
      </c>
      <c r="V1" s="268"/>
      <c r="W1" s="268"/>
      <c r="X1" s="268"/>
      <c r="Y1" s="268"/>
      <c r="Z1" s="269"/>
      <c r="AA1" s="266"/>
      <c r="AB1" s="266"/>
      <c r="AC1" s="266"/>
      <c r="AD1" s="277" t="s">
        <v>200</v>
      </c>
      <c r="AE1" s="277"/>
      <c r="AF1" s="277"/>
      <c r="AG1" s="277"/>
      <c r="AH1" s="277"/>
      <c r="AI1" s="277"/>
      <c r="AJ1" s="270"/>
      <c r="AK1" s="268"/>
      <c r="AL1" s="271"/>
      <c r="AM1" s="268" t="s">
        <v>179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182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77" t="s">
        <v>192</v>
      </c>
      <c r="O2" s="277"/>
      <c r="P2" s="277"/>
      <c r="Q2" s="277"/>
      <c r="R2" s="268"/>
      <c r="S2" s="268"/>
      <c r="T2" s="266"/>
      <c r="U2" s="268" t="s">
        <v>183</v>
      </c>
      <c r="V2" s="268"/>
      <c r="W2" s="268"/>
      <c r="X2" s="268"/>
      <c r="Y2" s="268"/>
      <c r="Z2" s="268"/>
      <c r="AA2" s="268"/>
      <c r="AB2" s="268"/>
      <c r="AC2" s="268"/>
      <c r="AD2" s="268"/>
      <c r="AE2" s="266" t="s">
        <v>184</v>
      </c>
      <c r="AF2" s="266"/>
      <c r="AG2" s="266"/>
      <c r="AH2" s="266"/>
      <c r="AI2" s="266"/>
      <c r="AJ2" s="273"/>
      <c r="AK2" s="266"/>
      <c r="AL2" s="266"/>
      <c r="AM2" s="266" t="s">
        <v>185</v>
      </c>
      <c r="AN2" s="266"/>
      <c r="AO2" s="266"/>
      <c r="AP2" s="266"/>
      <c r="AQ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76" t="s">
        <v>320</v>
      </c>
      <c r="Y3" s="276"/>
      <c r="Z3" s="276"/>
      <c r="AA3" s="276"/>
      <c r="AB3" s="276"/>
      <c r="AC3" s="276"/>
      <c r="AD3" s="276"/>
      <c r="AE3" s="276"/>
      <c r="AF3" s="276"/>
      <c r="AG3" s="27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K3" s="273"/>
    </row>
    <row r="4" spans="1:67" s="31" customFormat="1" ht="64.5" customHeight="1">
      <c r="A4" s="1">
        <v>0</v>
      </c>
      <c r="B4" s="2"/>
      <c r="C4" s="3" t="s">
        <v>285</v>
      </c>
      <c r="D4" s="4" t="s">
        <v>274</v>
      </c>
      <c r="E4" s="349" t="s">
        <v>275</v>
      </c>
      <c r="F4" s="5" t="s">
        <v>276</v>
      </c>
      <c r="G4" s="350" t="s">
        <v>1</v>
      </c>
      <c r="H4" s="3" t="s">
        <v>281</v>
      </c>
      <c r="I4" s="4" t="s">
        <v>273</v>
      </c>
      <c r="J4" s="349" t="s">
        <v>299</v>
      </c>
      <c r="K4" s="7" t="s">
        <v>302</v>
      </c>
      <c r="L4" s="15" t="s">
        <v>25</v>
      </c>
      <c r="M4" s="3" t="s">
        <v>282</v>
      </c>
      <c r="N4" s="4" t="s">
        <v>280</v>
      </c>
      <c r="O4" s="349" t="s">
        <v>279</v>
      </c>
      <c r="P4" s="349" t="s">
        <v>300</v>
      </c>
      <c r="Q4" s="9" t="s">
        <v>301</v>
      </c>
      <c r="R4" s="10" t="s">
        <v>439</v>
      </c>
      <c r="S4" s="11" t="s">
        <v>13</v>
      </c>
      <c r="T4" s="655" t="s">
        <v>14</v>
      </c>
      <c r="U4" s="3" t="s">
        <v>283</v>
      </c>
      <c r="V4" s="4" t="s">
        <v>303</v>
      </c>
      <c r="W4" s="349" t="s">
        <v>304</v>
      </c>
      <c r="X4" s="342" t="s">
        <v>305</v>
      </c>
      <c r="Y4" s="3" t="s">
        <v>310</v>
      </c>
      <c r="Z4" s="423" t="s">
        <v>306</v>
      </c>
      <c r="AA4" s="423" t="s">
        <v>308</v>
      </c>
      <c r="AB4" s="384" t="s">
        <v>307</v>
      </c>
      <c r="AC4" s="3" t="s">
        <v>311</v>
      </c>
      <c r="AD4" s="423" t="s">
        <v>291</v>
      </c>
      <c r="AE4" s="8" t="s">
        <v>295</v>
      </c>
      <c r="AF4" s="349" t="s">
        <v>275</v>
      </c>
      <c r="AG4" s="3" t="s">
        <v>287</v>
      </c>
      <c r="AH4" s="423" t="s">
        <v>292</v>
      </c>
      <c r="AI4" s="8" t="s">
        <v>296</v>
      </c>
      <c r="AJ4" s="349" t="s">
        <v>275</v>
      </c>
      <c r="AK4" s="18" t="s">
        <v>288</v>
      </c>
      <c r="AL4" s="423" t="s">
        <v>293</v>
      </c>
      <c r="AM4" s="262" t="s">
        <v>32</v>
      </c>
      <c r="AN4" s="657" t="s">
        <v>14</v>
      </c>
      <c r="AO4" s="8" t="s">
        <v>297</v>
      </c>
      <c r="AP4" s="349" t="s">
        <v>279</v>
      </c>
      <c r="AQ4" s="3" t="s">
        <v>289</v>
      </c>
      <c r="AR4" s="423" t="s">
        <v>294</v>
      </c>
      <c r="AS4" s="8" t="s">
        <v>298</v>
      </c>
      <c r="AT4" s="397" t="s">
        <v>35</v>
      </c>
      <c r="AU4" s="419" t="s">
        <v>507</v>
      </c>
      <c r="AV4" s="19" t="s">
        <v>258</v>
      </c>
      <c r="AW4" s="19" t="s">
        <v>257</v>
      </c>
      <c r="AX4" s="342" t="s">
        <v>259</v>
      </c>
      <c r="AY4" s="342" t="s">
        <v>260</v>
      </c>
      <c r="AZ4" s="13" t="s">
        <v>300</v>
      </c>
      <c r="BA4" s="20" t="s">
        <v>262</v>
      </c>
      <c r="BB4" s="420" t="s">
        <v>396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8.75">
      <c r="A5" s="209"/>
      <c r="B5" s="33" t="s">
        <v>52</v>
      </c>
      <c r="C5" s="34" t="s">
        <v>53</v>
      </c>
      <c r="D5" s="35" t="s">
        <v>55</v>
      </c>
      <c r="E5" s="421" t="s">
        <v>290</v>
      </c>
      <c r="F5" s="36" t="s">
        <v>55</v>
      </c>
      <c r="G5" s="36" t="s">
        <v>57</v>
      </c>
      <c r="H5" s="37" t="s">
        <v>53</v>
      </c>
      <c r="I5" s="38" t="s">
        <v>55</v>
      </c>
      <c r="J5" s="421" t="s">
        <v>290</v>
      </c>
      <c r="K5" s="36" t="s">
        <v>55</v>
      </c>
      <c r="L5" s="39" t="s">
        <v>57</v>
      </c>
      <c r="M5" s="40" t="s">
        <v>53</v>
      </c>
      <c r="N5" s="41" t="s">
        <v>55</v>
      </c>
      <c r="O5" s="422" t="s">
        <v>290</v>
      </c>
      <c r="P5" s="432" t="s">
        <v>290</v>
      </c>
      <c r="Q5" s="42" t="s">
        <v>55</v>
      </c>
      <c r="R5" s="43" t="s">
        <v>55</v>
      </c>
      <c r="S5" s="44"/>
      <c r="T5" s="656"/>
      <c r="U5" s="40" t="s">
        <v>53</v>
      </c>
      <c r="V5" s="45" t="s">
        <v>55</v>
      </c>
      <c r="W5" s="422" t="s">
        <v>290</v>
      </c>
      <c r="X5" s="46" t="s">
        <v>55</v>
      </c>
      <c r="Y5" s="385" t="s">
        <v>53</v>
      </c>
      <c r="Z5" s="137" t="s">
        <v>55</v>
      </c>
      <c r="AA5" s="137" t="s">
        <v>55</v>
      </c>
      <c r="AB5" s="386" t="s">
        <v>55</v>
      </c>
      <c r="AC5" s="40" t="s">
        <v>53</v>
      </c>
      <c r="AD5" s="137" t="s">
        <v>55</v>
      </c>
      <c r="AE5" s="48" t="s">
        <v>55</v>
      </c>
      <c r="AF5" s="435" t="s">
        <v>290</v>
      </c>
      <c r="AG5" s="412" t="s">
        <v>53</v>
      </c>
      <c r="AH5" s="41" t="s">
        <v>55</v>
      </c>
      <c r="AI5" s="41" t="s">
        <v>55</v>
      </c>
      <c r="AJ5" s="433" t="s">
        <v>309</v>
      </c>
      <c r="AK5" s="56"/>
      <c r="AL5" s="58" t="s">
        <v>55</v>
      </c>
      <c r="AM5" s="411"/>
      <c r="AN5" s="658"/>
      <c r="AO5" s="406" t="s">
        <v>55</v>
      </c>
      <c r="AP5" s="434" t="s">
        <v>290</v>
      </c>
      <c r="AQ5" s="59" t="s">
        <v>53</v>
      </c>
      <c r="AR5" s="57" t="s">
        <v>55</v>
      </c>
      <c r="AS5" s="57" t="s">
        <v>55</v>
      </c>
      <c r="AT5" s="425" t="s">
        <v>55</v>
      </c>
      <c r="AU5" s="61" t="s">
        <v>56</v>
      </c>
      <c r="AV5" s="62" t="s">
        <v>251</v>
      </c>
      <c r="AW5" s="63" t="s">
        <v>252</v>
      </c>
      <c r="AX5" s="64" t="s">
        <v>59</v>
      </c>
      <c r="AY5" s="63" t="s">
        <v>253</v>
      </c>
      <c r="AZ5" s="63" t="s">
        <v>254</v>
      </c>
      <c r="BA5" s="63" t="s">
        <v>255</v>
      </c>
      <c r="BB5" s="65" t="s">
        <v>256</v>
      </c>
      <c r="BC5" s="66"/>
      <c r="BD5" s="659"/>
      <c r="BE5" s="660"/>
      <c r="BF5" s="67"/>
      <c r="BG5" s="68"/>
      <c r="BH5" s="69"/>
      <c r="BI5" s="394">
        <v>1</v>
      </c>
      <c r="BJ5" s="395">
        <v>2</v>
      </c>
      <c r="BK5" s="393"/>
      <c r="BL5" s="393"/>
      <c r="BM5" s="393"/>
      <c r="BN5" s="393"/>
      <c r="BO5" s="395"/>
    </row>
    <row r="6" spans="1:67" ht="18.75">
      <c r="A6" s="74">
        <v>2</v>
      </c>
      <c r="B6" s="75" t="s">
        <v>129</v>
      </c>
      <c r="C6" s="76"/>
      <c r="D6" s="77">
        <v>4</v>
      </c>
      <c r="E6" s="77"/>
      <c r="F6" s="79">
        <v>4</v>
      </c>
      <c r="G6" s="80">
        <v>4</v>
      </c>
      <c r="H6" s="76"/>
      <c r="I6" s="78">
        <v>5</v>
      </c>
      <c r="J6" s="78"/>
      <c r="K6" s="79">
        <v>5</v>
      </c>
      <c r="L6" s="82">
        <v>4</v>
      </c>
      <c r="M6" s="76">
        <v>1</v>
      </c>
      <c r="N6" s="83"/>
      <c r="O6" s="78"/>
      <c r="P6" s="78"/>
      <c r="Q6" s="79"/>
      <c r="R6" s="85">
        <v>5</v>
      </c>
      <c r="S6" s="86">
        <f t="shared" ref="S6:S22" si="0">IF(SUM(C6:R6)/2.5&lt;=21,SUM(C6:R6)/2.5,21)</f>
        <v>12.8</v>
      </c>
      <c r="T6" s="87">
        <f t="shared" ref="T6:T22" si="1">IF(S6&lt;7,0,IF(S6&lt;14,1,2))</f>
        <v>1</v>
      </c>
      <c r="U6" s="76">
        <v>1</v>
      </c>
      <c r="V6" s="88">
        <v>4</v>
      </c>
      <c r="W6" s="88">
        <v>4</v>
      </c>
      <c r="X6" s="78"/>
      <c r="Y6" s="78"/>
      <c r="Z6" s="80">
        <v>4</v>
      </c>
      <c r="AA6" s="76"/>
      <c r="AB6" s="89">
        <v>4</v>
      </c>
      <c r="AC6" s="305"/>
      <c r="AD6" s="78"/>
      <c r="AE6" s="90">
        <v>4</v>
      </c>
      <c r="AF6" s="341">
        <v>4</v>
      </c>
      <c r="AG6" s="76">
        <v>1</v>
      </c>
      <c r="AH6" s="81">
        <v>4</v>
      </c>
      <c r="AI6" s="81">
        <v>4</v>
      </c>
      <c r="AJ6" s="78">
        <v>4</v>
      </c>
      <c r="AK6" s="78"/>
      <c r="AL6" s="78"/>
      <c r="AM6" s="86">
        <f t="shared" ref="AM6:AM22" si="2">IF(SUM(U6:AL6,S6)/2&lt;=39,SUM(U6:AL6,S6)/2,39)</f>
        <v>25.4</v>
      </c>
      <c r="AN6" s="87">
        <f t="shared" ref="AN6:AN22" si="3">IF(AM6&lt;15,0,IF(AM6&lt;30,1,2))</f>
        <v>1</v>
      </c>
      <c r="AO6" s="76"/>
      <c r="AP6" s="305">
        <v>5</v>
      </c>
      <c r="AQ6" s="91">
        <v>1</v>
      </c>
      <c r="AR6" s="92"/>
      <c r="AS6" s="93"/>
      <c r="AT6" s="93">
        <v>4</v>
      </c>
      <c r="AU6" s="92">
        <v>4</v>
      </c>
      <c r="AV6" s="91">
        <v>4</v>
      </c>
      <c r="AW6" s="78">
        <v>4</v>
      </c>
      <c r="AX6" s="93">
        <v>4</v>
      </c>
      <c r="AY6" s="90">
        <v>4</v>
      </c>
      <c r="AZ6" s="89">
        <v>4</v>
      </c>
      <c r="BA6" s="94">
        <v>4</v>
      </c>
      <c r="BB6" s="95">
        <v>4</v>
      </c>
      <c r="BC6" s="96">
        <f t="shared" ref="BC6:BC22" si="4">IF(SUM(AM6,AO6:BB6)/1.5&lt;=80,SUM(AM6,AO6:BB6)/1.5,80)</f>
        <v>44.933333333333337</v>
      </c>
      <c r="BD6" s="104"/>
      <c r="BE6" s="105"/>
      <c r="BF6" s="99">
        <f t="shared" ref="BF6:BF22" si="5">IF(SUM(BC6,BD6:BE6)&lt;=100,SUM(BC6,BD6:BE6),100)</f>
        <v>44.933333333333337</v>
      </c>
      <c r="BG6" s="100" t="str">
        <f t="shared" ref="BG6:BG22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>IF(BF6&lt;50,2,IF(BF6&lt;74,3,IF(BF6&lt;87,4,5)))</f>
        <v>2</v>
      </c>
      <c r="BI6" s="106"/>
      <c r="BJ6" s="107"/>
      <c r="BK6" s="204" t="s">
        <v>130</v>
      </c>
      <c r="BL6" s="283"/>
      <c r="BM6" s="283"/>
      <c r="BN6" s="283"/>
      <c r="BO6" s="284"/>
    </row>
    <row r="7" spans="1:67" ht="18.75">
      <c r="A7" s="108">
        <v>3</v>
      </c>
      <c r="B7" s="75" t="s">
        <v>131</v>
      </c>
      <c r="C7" s="109"/>
      <c r="D7" s="110">
        <v>4</v>
      </c>
      <c r="E7" s="110">
        <v>4</v>
      </c>
      <c r="F7" s="112">
        <v>4</v>
      </c>
      <c r="G7" s="113">
        <v>5</v>
      </c>
      <c r="H7" s="109"/>
      <c r="I7" s="111">
        <v>4</v>
      </c>
      <c r="J7" s="111"/>
      <c r="K7" s="112">
        <v>4</v>
      </c>
      <c r="L7" s="115">
        <v>4</v>
      </c>
      <c r="M7" s="109"/>
      <c r="N7" s="116">
        <v>5</v>
      </c>
      <c r="O7" s="116">
        <v>4</v>
      </c>
      <c r="P7" s="116">
        <v>4</v>
      </c>
      <c r="Q7" s="117">
        <v>4</v>
      </c>
      <c r="R7" s="118">
        <v>5</v>
      </c>
      <c r="S7" s="119">
        <f t="shared" si="0"/>
        <v>20.399999999999999</v>
      </c>
      <c r="T7" s="120">
        <f t="shared" si="1"/>
        <v>2</v>
      </c>
      <c r="U7" s="109"/>
      <c r="V7" s="121">
        <v>4</v>
      </c>
      <c r="W7" s="121">
        <v>4</v>
      </c>
      <c r="X7" s="111">
        <v>4</v>
      </c>
      <c r="Y7" s="111"/>
      <c r="Z7" s="113"/>
      <c r="AA7" s="109"/>
      <c r="AB7" s="89">
        <v>4</v>
      </c>
      <c r="AC7" s="312"/>
      <c r="AD7" s="111"/>
      <c r="AE7" s="90"/>
      <c r="AF7" s="341"/>
      <c r="AG7" s="109">
        <v>1</v>
      </c>
      <c r="AH7" s="114"/>
      <c r="AI7" s="114">
        <v>5</v>
      </c>
      <c r="AJ7" s="111">
        <v>4</v>
      </c>
      <c r="AK7" s="111">
        <v>1</v>
      </c>
      <c r="AL7" s="111"/>
      <c r="AM7" s="119">
        <f t="shared" si="2"/>
        <v>23.7</v>
      </c>
      <c r="AN7" s="120">
        <f t="shared" si="3"/>
        <v>1</v>
      </c>
      <c r="AO7" s="109"/>
      <c r="AP7" s="305">
        <v>4</v>
      </c>
      <c r="AQ7" s="122">
        <v>1</v>
      </c>
      <c r="AR7" s="123"/>
      <c r="AS7" s="124"/>
      <c r="AT7" s="124">
        <v>4</v>
      </c>
      <c r="AU7" s="123"/>
      <c r="AV7" s="122"/>
      <c r="AW7" s="111"/>
      <c r="AX7" s="124"/>
      <c r="AY7" s="90"/>
      <c r="AZ7" s="89">
        <v>4</v>
      </c>
      <c r="BA7" s="94"/>
      <c r="BB7" s="125">
        <v>4</v>
      </c>
      <c r="BC7" s="126">
        <f t="shared" si="4"/>
        <v>27.133333333333336</v>
      </c>
      <c r="BD7" s="104"/>
      <c r="BE7" s="105"/>
      <c r="BF7" s="127">
        <f t="shared" si="5"/>
        <v>27.133333333333336</v>
      </c>
      <c r="BG7" s="89" t="str">
        <f t="shared" si="6"/>
        <v>FX</v>
      </c>
      <c r="BH7" s="128">
        <f t="shared" ref="BH7:BH22" si="7">IF(BF7&lt;50,2,IF(BF7&lt;74,3,IF(BF7&lt;87,4,5)))</f>
        <v>2</v>
      </c>
      <c r="BI7" s="129"/>
      <c r="BJ7" s="130"/>
      <c r="BK7" s="285" t="s">
        <v>100</v>
      </c>
      <c r="BL7" s="286"/>
      <c r="BM7" s="286"/>
      <c r="BN7" s="286"/>
      <c r="BO7" s="287"/>
    </row>
    <row r="8" spans="1:67" ht="18.75">
      <c r="A8" s="74">
        <v>5</v>
      </c>
      <c r="B8" s="75" t="s">
        <v>132</v>
      </c>
      <c r="C8" s="76">
        <v>1</v>
      </c>
      <c r="D8" s="77">
        <v>5</v>
      </c>
      <c r="E8" s="77">
        <v>5</v>
      </c>
      <c r="F8" s="79">
        <v>4</v>
      </c>
      <c r="G8" s="80">
        <v>5</v>
      </c>
      <c r="H8" s="76"/>
      <c r="I8" s="78">
        <v>4</v>
      </c>
      <c r="J8" s="78">
        <v>5</v>
      </c>
      <c r="K8" s="79">
        <v>5</v>
      </c>
      <c r="L8" s="82">
        <v>4</v>
      </c>
      <c r="M8" s="76">
        <v>1</v>
      </c>
      <c r="N8" s="83">
        <v>4</v>
      </c>
      <c r="O8" s="78">
        <v>5</v>
      </c>
      <c r="P8" s="78">
        <v>5</v>
      </c>
      <c r="Q8" s="79">
        <v>5</v>
      </c>
      <c r="R8" s="85">
        <v>4</v>
      </c>
      <c r="S8" s="86">
        <f t="shared" si="0"/>
        <v>21</v>
      </c>
      <c r="T8" s="87">
        <f t="shared" si="1"/>
        <v>2</v>
      </c>
      <c r="U8" s="76"/>
      <c r="V8" s="88">
        <v>4</v>
      </c>
      <c r="W8" s="88">
        <v>5</v>
      </c>
      <c r="X8" s="78">
        <v>4</v>
      </c>
      <c r="Y8" s="78"/>
      <c r="Z8" s="80">
        <v>4</v>
      </c>
      <c r="AA8" s="76"/>
      <c r="AB8" s="89"/>
      <c r="AC8" s="305"/>
      <c r="AD8" s="78">
        <v>4</v>
      </c>
      <c r="AE8" s="134">
        <v>4</v>
      </c>
      <c r="AF8" s="341">
        <v>4</v>
      </c>
      <c r="AG8" s="76">
        <v>1</v>
      </c>
      <c r="AH8" s="81">
        <v>5</v>
      </c>
      <c r="AI8" s="81">
        <v>5</v>
      </c>
      <c r="AJ8" s="78">
        <v>4</v>
      </c>
      <c r="AK8" s="78"/>
      <c r="AL8" s="78"/>
      <c r="AM8" s="86">
        <f t="shared" si="2"/>
        <v>32.5</v>
      </c>
      <c r="AN8" s="87">
        <f t="shared" si="3"/>
        <v>2</v>
      </c>
      <c r="AO8" s="76">
        <v>4</v>
      </c>
      <c r="AP8" s="305"/>
      <c r="AQ8" s="91">
        <v>1</v>
      </c>
      <c r="AR8" s="92"/>
      <c r="AS8" s="93"/>
      <c r="AT8" s="93"/>
      <c r="AU8" s="92">
        <v>5</v>
      </c>
      <c r="AV8" s="91">
        <v>5</v>
      </c>
      <c r="AW8" s="78">
        <v>5</v>
      </c>
      <c r="AX8" s="93">
        <v>5</v>
      </c>
      <c r="AY8" s="134">
        <v>5</v>
      </c>
      <c r="AZ8" s="89">
        <v>5</v>
      </c>
      <c r="BA8" s="94">
        <v>5</v>
      </c>
      <c r="BB8" s="95">
        <v>5</v>
      </c>
      <c r="BC8" s="96">
        <f t="shared" si="4"/>
        <v>51.666666666666664</v>
      </c>
      <c r="BD8" s="104">
        <v>20</v>
      </c>
      <c r="BE8" s="105">
        <v>20</v>
      </c>
      <c r="BF8" s="99">
        <f t="shared" si="5"/>
        <v>91.666666666666657</v>
      </c>
      <c r="BG8" s="100" t="str">
        <f t="shared" si="6"/>
        <v>A-</v>
      </c>
      <c r="BH8" s="101">
        <f t="shared" si="7"/>
        <v>5</v>
      </c>
      <c r="BI8" s="106"/>
      <c r="BJ8" s="107"/>
      <c r="BK8" s="204" t="s">
        <v>133</v>
      </c>
      <c r="BL8" s="283"/>
      <c r="BM8" s="283"/>
      <c r="BN8" s="283"/>
      <c r="BO8" s="284"/>
    </row>
    <row r="9" spans="1:67" ht="18.75">
      <c r="A9" s="74">
        <v>6</v>
      </c>
      <c r="B9" s="75" t="s">
        <v>134</v>
      </c>
      <c r="C9" s="76">
        <v>1</v>
      </c>
      <c r="D9" s="77">
        <v>4</v>
      </c>
      <c r="E9" s="77"/>
      <c r="F9" s="79"/>
      <c r="G9" s="80">
        <v>4</v>
      </c>
      <c r="H9" s="76"/>
      <c r="I9" s="78"/>
      <c r="J9" s="78"/>
      <c r="K9" s="79">
        <v>5</v>
      </c>
      <c r="L9" s="82">
        <v>5</v>
      </c>
      <c r="M9" s="76"/>
      <c r="N9" s="83">
        <v>5</v>
      </c>
      <c r="O9" s="78"/>
      <c r="P9" s="78"/>
      <c r="Q9" s="79">
        <v>4</v>
      </c>
      <c r="R9" s="85">
        <v>5</v>
      </c>
      <c r="S9" s="86">
        <f t="shared" si="0"/>
        <v>13.2</v>
      </c>
      <c r="T9" s="87">
        <f t="shared" si="1"/>
        <v>1</v>
      </c>
      <c r="U9" s="76"/>
      <c r="V9" s="88">
        <v>4</v>
      </c>
      <c r="W9" s="88">
        <v>4</v>
      </c>
      <c r="X9" s="78">
        <v>4</v>
      </c>
      <c r="Y9" s="78"/>
      <c r="Z9" s="80"/>
      <c r="AA9" s="76"/>
      <c r="AB9" s="89"/>
      <c r="AC9" s="313"/>
      <c r="AD9" s="78"/>
      <c r="AE9" s="90"/>
      <c r="AF9" s="341"/>
      <c r="AG9" s="76"/>
      <c r="AH9" s="81"/>
      <c r="AI9" s="81"/>
      <c r="AJ9" s="78"/>
      <c r="AK9" s="78"/>
      <c r="AL9" s="78"/>
      <c r="AM9" s="86">
        <f t="shared" si="2"/>
        <v>12.6</v>
      </c>
      <c r="AN9" s="87">
        <f t="shared" si="3"/>
        <v>0</v>
      </c>
      <c r="AO9" s="76"/>
      <c r="AP9" s="313"/>
      <c r="AQ9" s="91">
        <v>1</v>
      </c>
      <c r="AR9" s="92"/>
      <c r="AS9" s="93"/>
      <c r="AT9" s="77"/>
      <c r="AU9" s="92"/>
      <c r="AV9" s="91"/>
      <c r="AW9" s="78"/>
      <c r="AX9" s="77"/>
      <c r="AY9" s="90"/>
      <c r="AZ9" s="89">
        <v>4</v>
      </c>
      <c r="BA9" s="94"/>
      <c r="BB9" s="66"/>
      <c r="BC9" s="96">
        <f t="shared" si="4"/>
        <v>11.733333333333334</v>
      </c>
      <c r="BD9" s="104"/>
      <c r="BE9" s="105"/>
      <c r="BF9" s="99">
        <f t="shared" si="5"/>
        <v>11.733333333333334</v>
      </c>
      <c r="BG9" s="100" t="str">
        <f t="shared" si="6"/>
        <v>F</v>
      </c>
      <c r="BH9" s="101">
        <f t="shared" si="7"/>
        <v>2</v>
      </c>
      <c r="BI9" s="106"/>
      <c r="BJ9" s="107"/>
      <c r="BK9" s="204" t="s">
        <v>98</v>
      </c>
      <c r="BL9" s="283"/>
      <c r="BM9" s="283"/>
      <c r="BN9" s="283"/>
      <c r="BO9" s="284"/>
    </row>
    <row r="10" spans="1:67" ht="18.75">
      <c r="A10" s="74">
        <v>7</v>
      </c>
      <c r="B10" s="206" t="s">
        <v>135</v>
      </c>
      <c r="C10" s="76">
        <v>1</v>
      </c>
      <c r="D10" s="77">
        <v>5</v>
      </c>
      <c r="E10" s="77">
        <v>5</v>
      </c>
      <c r="F10" s="79">
        <v>5</v>
      </c>
      <c r="G10" s="80">
        <v>5</v>
      </c>
      <c r="H10" s="76"/>
      <c r="I10" s="78">
        <v>4</v>
      </c>
      <c r="J10" s="78">
        <v>5</v>
      </c>
      <c r="K10" s="79">
        <v>5</v>
      </c>
      <c r="L10" s="82">
        <v>4</v>
      </c>
      <c r="M10" s="76">
        <v>1</v>
      </c>
      <c r="N10" s="83">
        <v>4</v>
      </c>
      <c r="O10" s="78">
        <v>4</v>
      </c>
      <c r="P10" s="78">
        <v>5</v>
      </c>
      <c r="Q10" s="79">
        <v>5</v>
      </c>
      <c r="R10" s="85">
        <v>4</v>
      </c>
      <c r="S10" s="86">
        <f t="shared" si="0"/>
        <v>21</v>
      </c>
      <c r="T10" s="87">
        <f t="shared" si="1"/>
        <v>2</v>
      </c>
      <c r="U10" s="76">
        <v>1</v>
      </c>
      <c r="V10" s="88">
        <v>5</v>
      </c>
      <c r="W10" s="88">
        <v>5</v>
      </c>
      <c r="X10" s="78">
        <v>5</v>
      </c>
      <c r="Y10" s="78"/>
      <c r="Z10" s="80">
        <v>5</v>
      </c>
      <c r="AA10" s="135">
        <v>5</v>
      </c>
      <c r="AB10" s="89">
        <v>5</v>
      </c>
      <c r="AC10" s="313">
        <v>1</v>
      </c>
      <c r="AD10" s="78">
        <v>5</v>
      </c>
      <c r="AE10" s="90">
        <v>5</v>
      </c>
      <c r="AF10" s="341">
        <v>5</v>
      </c>
      <c r="AG10" s="135">
        <v>1</v>
      </c>
      <c r="AH10" s="81"/>
      <c r="AI10" s="81"/>
      <c r="AJ10" s="78"/>
      <c r="AK10" s="78">
        <v>1</v>
      </c>
      <c r="AL10" s="78"/>
      <c r="AM10" s="86">
        <f t="shared" si="2"/>
        <v>35</v>
      </c>
      <c r="AN10" s="87">
        <f t="shared" si="3"/>
        <v>2</v>
      </c>
      <c r="AO10" s="76">
        <v>5</v>
      </c>
      <c r="AP10" s="305"/>
      <c r="AQ10" s="91">
        <v>1</v>
      </c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4"/>
        <v>27.333333333333332</v>
      </c>
      <c r="BD10" s="104"/>
      <c r="BE10" s="105"/>
      <c r="BF10" s="99">
        <f t="shared" si="5"/>
        <v>27.333333333333332</v>
      </c>
      <c r="BG10" s="100" t="str">
        <f t="shared" si="6"/>
        <v>FX</v>
      </c>
      <c r="BH10" s="101">
        <f t="shared" si="7"/>
        <v>2</v>
      </c>
      <c r="BI10" s="136"/>
      <c r="BJ10" s="137"/>
      <c r="BK10" s="204" t="s">
        <v>127</v>
      </c>
      <c r="BL10" s="283"/>
      <c r="BM10" s="283"/>
      <c r="BN10" s="283"/>
      <c r="BO10" s="284"/>
    </row>
    <row r="11" spans="1:67" ht="18.75">
      <c r="A11" s="139">
        <v>9</v>
      </c>
      <c r="B11" s="75" t="s">
        <v>136</v>
      </c>
      <c r="C11" s="76">
        <v>1</v>
      </c>
      <c r="D11" s="78">
        <v>5</v>
      </c>
      <c r="E11" s="78"/>
      <c r="F11" s="79">
        <v>4</v>
      </c>
      <c r="G11" s="80">
        <v>4</v>
      </c>
      <c r="H11" s="76"/>
      <c r="I11" s="78">
        <v>5</v>
      </c>
      <c r="J11" s="78"/>
      <c r="K11" s="79">
        <v>4</v>
      </c>
      <c r="L11" s="80">
        <v>4</v>
      </c>
      <c r="M11" s="76"/>
      <c r="N11" s="83"/>
      <c r="O11" s="93"/>
      <c r="P11" s="78"/>
      <c r="Q11" s="79">
        <v>4</v>
      </c>
      <c r="R11" s="85">
        <v>5</v>
      </c>
      <c r="S11" s="86">
        <f t="shared" si="0"/>
        <v>14.4</v>
      </c>
      <c r="T11" s="87">
        <f t="shared" si="1"/>
        <v>2</v>
      </c>
      <c r="U11" s="76"/>
      <c r="V11" s="88">
        <v>5</v>
      </c>
      <c r="W11" s="88"/>
      <c r="X11" s="78">
        <v>4</v>
      </c>
      <c r="Y11" s="78"/>
      <c r="Z11" s="80"/>
      <c r="AA11" s="135"/>
      <c r="AB11" s="89"/>
      <c r="AC11" s="313">
        <v>1</v>
      </c>
      <c r="AD11" s="78"/>
      <c r="AE11" s="90"/>
      <c r="AF11" s="341"/>
      <c r="AG11" s="135">
        <v>1</v>
      </c>
      <c r="AH11" s="140">
        <v>4</v>
      </c>
      <c r="AI11" s="140"/>
      <c r="AJ11" s="78">
        <v>4</v>
      </c>
      <c r="AK11" s="78"/>
      <c r="AL11" s="78"/>
      <c r="AM11" s="86">
        <f t="shared" si="2"/>
        <v>16.7</v>
      </c>
      <c r="AN11" s="87">
        <f t="shared" si="3"/>
        <v>1</v>
      </c>
      <c r="AO11" s="92"/>
      <c r="AP11" s="305"/>
      <c r="AQ11" s="91">
        <v>1</v>
      </c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95"/>
      <c r="BC11" s="96">
        <f t="shared" si="4"/>
        <v>11.799999999999999</v>
      </c>
      <c r="BD11" s="104"/>
      <c r="BE11" s="105"/>
      <c r="BF11" s="99">
        <f t="shared" si="5"/>
        <v>11.799999999999999</v>
      </c>
      <c r="BG11" s="100" t="str">
        <f t="shared" si="6"/>
        <v>F</v>
      </c>
      <c r="BH11" s="101">
        <f t="shared" si="7"/>
        <v>2</v>
      </c>
      <c r="BI11" s="106"/>
      <c r="BJ11" s="107"/>
      <c r="BK11" s="204"/>
      <c r="BL11" s="283"/>
      <c r="BM11" s="283"/>
      <c r="BN11" s="283"/>
      <c r="BO11" s="284"/>
    </row>
    <row r="12" spans="1:67" ht="18.75">
      <c r="A12" s="141">
        <v>10</v>
      </c>
      <c r="B12" s="75" t="s">
        <v>137</v>
      </c>
      <c r="C12" s="76"/>
      <c r="D12" s="78">
        <v>4</v>
      </c>
      <c r="E12" s="78"/>
      <c r="F12" s="79">
        <v>5</v>
      </c>
      <c r="G12" s="80"/>
      <c r="H12" s="76"/>
      <c r="I12" s="78">
        <v>4</v>
      </c>
      <c r="J12" s="78">
        <v>4</v>
      </c>
      <c r="K12" s="79">
        <v>4</v>
      </c>
      <c r="L12" s="80">
        <v>4</v>
      </c>
      <c r="M12" s="76"/>
      <c r="N12" s="83"/>
      <c r="O12" s="93"/>
      <c r="P12" s="78">
        <v>4</v>
      </c>
      <c r="Q12" s="79"/>
      <c r="R12" s="85">
        <v>4</v>
      </c>
      <c r="S12" s="86">
        <f t="shared" si="0"/>
        <v>13.2</v>
      </c>
      <c r="T12" s="87">
        <f t="shared" si="1"/>
        <v>1</v>
      </c>
      <c r="U12" s="76"/>
      <c r="V12" s="88"/>
      <c r="W12" s="88">
        <v>4</v>
      </c>
      <c r="X12" s="78"/>
      <c r="Y12" s="78"/>
      <c r="Z12" s="80">
        <v>4</v>
      </c>
      <c r="AA12" s="76"/>
      <c r="AB12" s="89"/>
      <c r="AC12" s="313"/>
      <c r="AD12" s="78"/>
      <c r="AE12" s="90"/>
      <c r="AF12" s="340"/>
      <c r="AG12" s="76"/>
      <c r="AH12" s="81"/>
      <c r="AI12" s="81"/>
      <c r="AJ12" s="78">
        <v>4</v>
      </c>
      <c r="AK12" s="78"/>
      <c r="AL12" s="78"/>
      <c r="AM12" s="86">
        <f t="shared" si="2"/>
        <v>12.6</v>
      </c>
      <c r="AN12" s="87">
        <f t="shared" si="3"/>
        <v>0</v>
      </c>
      <c r="AO12" s="92">
        <v>4</v>
      </c>
      <c r="AP12" s="305">
        <v>5</v>
      </c>
      <c r="AQ12" s="91">
        <v>1</v>
      </c>
      <c r="AR12" s="92"/>
      <c r="AS12" s="93"/>
      <c r="AT12" s="93"/>
      <c r="AU12" s="92"/>
      <c r="AV12" s="91"/>
      <c r="AW12" s="78"/>
      <c r="AX12" s="93"/>
      <c r="AY12" s="90"/>
      <c r="AZ12" s="89">
        <v>4</v>
      </c>
      <c r="BA12" s="94"/>
      <c r="BB12" s="66"/>
      <c r="BC12" s="96">
        <f t="shared" si="4"/>
        <v>17.733333333333334</v>
      </c>
      <c r="BD12" s="104"/>
      <c r="BE12" s="105"/>
      <c r="BF12" s="99">
        <f t="shared" si="5"/>
        <v>17.733333333333334</v>
      </c>
      <c r="BG12" s="100" t="str">
        <f t="shared" si="6"/>
        <v>F</v>
      </c>
      <c r="BH12" s="101">
        <f t="shared" si="7"/>
        <v>2</v>
      </c>
      <c r="BI12" s="136"/>
      <c r="BJ12" s="137"/>
      <c r="BK12" s="204" t="s">
        <v>138</v>
      </c>
      <c r="BL12" s="283"/>
      <c r="BM12" s="283"/>
      <c r="BN12" s="283"/>
      <c r="BO12" s="284"/>
    </row>
    <row r="13" spans="1:67" ht="18.75">
      <c r="A13" s="141">
        <v>11</v>
      </c>
      <c r="B13" s="75" t="s">
        <v>139</v>
      </c>
      <c r="C13" s="142">
        <v>1</v>
      </c>
      <c r="D13" s="143">
        <v>4</v>
      </c>
      <c r="E13" s="143"/>
      <c r="F13" s="328">
        <v>4</v>
      </c>
      <c r="G13" s="145">
        <v>4</v>
      </c>
      <c r="H13" s="151"/>
      <c r="I13" s="143">
        <v>5</v>
      </c>
      <c r="J13" s="143"/>
      <c r="K13" s="144">
        <v>4</v>
      </c>
      <c r="L13" s="145">
        <v>4</v>
      </c>
      <c r="M13" s="151"/>
      <c r="N13" s="143">
        <v>4</v>
      </c>
      <c r="O13" s="143">
        <v>4</v>
      </c>
      <c r="P13" s="146">
        <v>4</v>
      </c>
      <c r="Q13" s="147">
        <v>5</v>
      </c>
      <c r="R13" s="148">
        <v>4</v>
      </c>
      <c r="S13" s="149">
        <f t="shared" si="0"/>
        <v>18.8</v>
      </c>
      <c r="T13" s="150">
        <f t="shared" si="1"/>
        <v>2</v>
      </c>
      <c r="U13" s="151"/>
      <c r="V13" s="152"/>
      <c r="W13" s="152">
        <v>5</v>
      </c>
      <c r="X13" s="146"/>
      <c r="Y13" s="146"/>
      <c r="Z13" s="153">
        <v>4</v>
      </c>
      <c r="AA13" s="142"/>
      <c r="AB13" s="154">
        <v>4</v>
      </c>
      <c r="AC13" s="326"/>
      <c r="AD13" s="146">
        <v>4</v>
      </c>
      <c r="AE13" s="155">
        <v>4</v>
      </c>
      <c r="AF13" s="340"/>
      <c r="AG13" s="142"/>
      <c r="AH13" s="156"/>
      <c r="AI13" s="156">
        <v>4</v>
      </c>
      <c r="AJ13" s="146">
        <v>4</v>
      </c>
      <c r="AK13" s="146"/>
      <c r="AL13" s="146">
        <v>4</v>
      </c>
      <c r="AM13" s="149">
        <f t="shared" si="2"/>
        <v>25.9</v>
      </c>
      <c r="AN13" s="150">
        <f t="shared" si="3"/>
        <v>1</v>
      </c>
      <c r="AO13" s="142">
        <v>4</v>
      </c>
      <c r="AP13" s="305">
        <v>4</v>
      </c>
      <c r="AQ13" s="158">
        <v>1</v>
      </c>
      <c r="AR13" s="142"/>
      <c r="AS13" s="143"/>
      <c r="AT13" s="143">
        <v>4</v>
      </c>
      <c r="AU13" s="142">
        <v>4</v>
      </c>
      <c r="AV13" s="158">
        <v>4</v>
      </c>
      <c r="AW13" s="143">
        <v>4</v>
      </c>
      <c r="AX13" s="143">
        <v>4</v>
      </c>
      <c r="AY13" s="155">
        <v>4</v>
      </c>
      <c r="AZ13" s="154">
        <v>4</v>
      </c>
      <c r="BA13" s="159">
        <v>4</v>
      </c>
      <c r="BB13" s="160">
        <v>4</v>
      </c>
      <c r="BC13" s="161">
        <f t="shared" si="4"/>
        <v>47.266666666666673</v>
      </c>
      <c r="BD13" s="104"/>
      <c r="BE13" s="105"/>
      <c r="BF13" s="162">
        <f t="shared" si="5"/>
        <v>47.266666666666673</v>
      </c>
      <c r="BG13" s="163" t="str">
        <f t="shared" si="6"/>
        <v>FX</v>
      </c>
      <c r="BH13" s="164">
        <f t="shared" si="7"/>
        <v>2</v>
      </c>
      <c r="BI13" s="165"/>
      <c r="BJ13" s="166"/>
      <c r="BK13" s="288" t="s">
        <v>91</v>
      </c>
      <c r="BL13" s="289"/>
      <c r="BM13" s="289"/>
      <c r="BN13" s="289"/>
      <c r="BO13" s="290"/>
    </row>
    <row r="14" spans="1:67" ht="18.75">
      <c r="A14" s="141">
        <v>13</v>
      </c>
      <c r="B14" s="75" t="s">
        <v>140</v>
      </c>
      <c r="C14" s="167"/>
      <c r="D14" s="168">
        <v>4</v>
      </c>
      <c r="E14" s="168"/>
      <c r="F14" s="324">
        <v>4</v>
      </c>
      <c r="G14" s="170"/>
      <c r="H14" s="136"/>
      <c r="I14" s="137">
        <v>4</v>
      </c>
      <c r="J14" s="137"/>
      <c r="K14" s="137"/>
      <c r="L14" s="172">
        <v>4</v>
      </c>
      <c r="M14" s="136"/>
      <c r="N14" s="137">
        <v>4</v>
      </c>
      <c r="O14" s="137">
        <v>4</v>
      </c>
      <c r="P14" s="137"/>
      <c r="Q14" s="137">
        <v>4</v>
      </c>
      <c r="R14" s="170">
        <v>4</v>
      </c>
      <c r="S14" s="173">
        <f t="shared" si="0"/>
        <v>12.8</v>
      </c>
      <c r="T14" s="87">
        <f t="shared" si="1"/>
        <v>1</v>
      </c>
      <c r="U14" s="136"/>
      <c r="V14" s="137">
        <v>4</v>
      </c>
      <c r="W14" s="137">
        <v>4</v>
      </c>
      <c r="X14" s="137">
        <v>4</v>
      </c>
      <c r="Y14" s="137"/>
      <c r="Z14" s="170"/>
      <c r="AA14" s="171"/>
      <c r="AB14" s="137"/>
      <c r="AC14" s="308"/>
      <c r="AD14" s="137"/>
      <c r="AE14" s="137"/>
      <c r="AF14" s="340"/>
      <c r="AG14" s="136"/>
      <c r="AH14" s="137"/>
      <c r="AI14" s="137"/>
      <c r="AJ14" s="137"/>
      <c r="AK14" s="137"/>
      <c r="AL14" s="137"/>
      <c r="AM14" s="174">
        <f t="shared" si="2"/>
        <v>12.4</v>
      </c>
      <c r="AN14" s="175">
        <f t="shared" si="3"/>
        <v>0</v>
      </c>
      <c r="AO14" s="171"/>
      <c r="AP14" s="305"/>
      <c r="AQ14" s="172"/>
      <c r="AR14" s="136"/>
      <c r="AS14" s="137"/>
      <c r="AT14" s="137"/>
      <c r="AU14" s="136"/>
      <c r="AV14" s="137"/>
      <c r="AW14" s="137"/>
      <c r="AX14" s="137"/>
      <c r="AY14" s="137"/>
      <c r="AZ14" s="137"/>
      <c r="BA14" s="137"/>
      <c r="BB14" s="170"/>
      <c r="BC14" s="86">
        <f t="shared" si="4"/>
        <v>8.2666666666666675</v>
      </c>
      <c r="BD14" s="104"/>
      <c r="BE14" s="105"/>
      <c r="BF14" s="99">
        <f t="shared" si="5"/>
        <v>8.2666666666666675</v>
      </c>
      <c r="BG14" s="100" t="str">
        <f t="shared" si="6"/>
        <v>F</v>
      </c>
      <c r="BH14" s="254">
        <f t="shared" si="7"/>
        <v>2</v>
      </c>
      <c r="BI14" s="136"/>
      <c r="BJ14" s="172"/>
      <c r="BK14" s="295"/>
      <c r="BL14" s="283"/>
      <c r="BM14" s="283"/>
      <c r="BN14" s="283"/>
      <c r="BO14" s="284"/>
    </row>
    <row r="15" spans="1:67" ht="18.75">
      <c r="A15" s="141">
        <v>14</v>
      </c>
      <c r="B15" s="75" t="s">
        <v>141</v>
      </c>
      <c r="C15" s="167">
        <v>1</v>
      </c>
      <c r="D15" s="168">
        <v>4</v>
      </c>
      <c r="E15" s="168">
        <v>5</v>
      </c>
      <c r="F15" s="324">
        <v>4</v>
      </c>
      <c r="G15" s="170">
        <v>4</v>
      </c>
      <c r="H15" s="136"/>
      <c r="I15" s="137">
        <v>4</v>
      </c>
      <c r="J15" s="137">
        <v>5</v>
      </c>
      <c r="K15" s="137">
        <v>5</v>
      </c>
      <c r="L15" s="172">
        <v>4</v>
      </c>
      <c r="M15" s="136">
        <v>1</v>
      </c>
      <c r="N15" s="137">
        <v>5</v>
      </c>
      <c r="O15" s="137">
        <v>4</v>
      </c>
      <c r="P15" s="137">
        <v>5</v>
      </c>
      <c r="Q15" s="137">
        <v>5</v>
      </c>
      <c r="R15" s="170">
        <v>5</v>
      </c>
      <c r="S15" s="173">
        <f t="shared" si="0"/>
        <v>21</v>
      </c>
      <c r="T15" s="87">
        <f t="shared" si="1"/>
        <v>2</v>
      </c>
      <c r="U15" s="136">
        <v>1</v>
      </c>
      <c r="V15" s="137">
        <v>5</v>
      </c>
      <c r="W15" s="137">
        <v>5</v>
      </c>
      <c r="X15" s="137">
        <v>5</v>
      </c>
      <c r="Y15" s="137"/>
      <c r="Z15" s="170">
        <v>5</v>
      </c>
      <c r="AA15" s="171">
        <v>5</v>
      </c>
      <c r="AB15" s="137">
        <v>5</v>
      </c>
      <c r="AC15" s="314">
        <v>1</v>
      </c>
      <c r="AD15" s="137">
        <v>4</v>
      </c>
      <c r="AE15" s="137"/>
      <c r="AF15" s="341"/>
      <c r="AG15" s="136">
        <v>1</v>
      </c>
      <c r="AH15" s="137">
        <v>4</v>
      </c>
      <c r="AI15" s="137"/>
      <c r="AJ15" s="137"/>
      <c r="AK15" s="137"/>
      <c r="AL15" s="137"/>
      <c r="AM15" s="174">
        <f t="shared" si="2"/>
        <v>31</v>
      </c>
      <c r="AN15" s="175">
        <f t="shared" si="3"/>
        <v>2</v>
      </c>
      <c r="AO15" s="171"/>
      <c r="AP15" s="305">
        <v>4</v>
      </c>
      <c r="AQ15" s="172">
        <v>1</v>
      </c>
      <c r="AR15" s="136"/>
      <c r="AS15" s="137"/>
      <c r="AT15" s="137"/>
      <c r="AU15" s="136"/>
      <c r="AV15" s="137">
        <v>4</v>
      </c>
      <c r="AW15" s="137">
        <v>4</v>
      </c>
      <c r="AX15" s="137">
        <v>4</v>
      </c>
      <c r="AY15" s="137">
        <v>4</v>
      </c>
      <c r="AZ15" s="137">
        <v>4</v>
      </c>
      <c r="BA15" s="137">
        <v>4</v>
      </c>
      <c r="BB15" s="170"/>
      <c r="BC15" s="86">
        <f t="shared" si="4"/>
        <v>40</v>
      </c>
      <c r="BD15" s="104"/>
      <c r="BE15" s="105"/>
      <c r="BF15" s="99">
        <f t="shared" si="5"/>
        <v>40</v>
      </c>
      <c r="BG15" s="100" t="str">
        <f t="shared" si="6"/>
        <v>FX</v>
      </c>
      <c r="BH15" s="254">
        <f t="shared" si="7"/>
        <v>2</v>
      </c>
      <c r="BI15" s="136"/>
      <c r="BJ15" s="172"/>
      <c r="BK15" s="295" t="s">
        <v>142</v>
      </c>
      <c r="BL15" s="283"/>
      <c r="BM15" s="283"/>
      <c r="BN15" s="283"/>
      <c r="BO15" s="284"/>
    </row>
    <row r="16" spans="1:67" ht="18.75">
      <c r="A16" s="141">
        <v>15</v>
      </c>
      <c r="B16" s="75" t="s">
        <v>143</v>
      </c>
      <c r="C16" s="167"/>
      <c r="D16" s="168">
        <v>4</v>
      </c>
      <c r="E16" s="168">
        <v>4</v>
      </c>
      <c r="F16" s="343"/>
      <c r="G16" s="170"/>
      <c r="H16" s="136"/>
      <c r="I16" s="137"/>
      <c r="J16" s="137"/>
      <c r="K16" s="137">
        <v>4</v>
      </c>
      <c r="L16" s="172">
        <v>4</v>
      </c>
      <c r="M16" s="136"/>
      <c r="N16" s="137">
        <v>4</v>
      </c>
      <c r="O16" s="137"/>
      <c r="P16" s="137">
        <v>4</v>
      </c>
      <c r="Q16" s="137"/>
      <c r="R16" s="170">
        <v>4</v>
      </c>
      <c r="S16" s="173">
        <f t="shared" si="0"/>
        <v>11.2</v>
      </c>
      <c r="T16" s="87">
        <f t="shared" si="1"/>
        <v>1</v>
      </c>
      <c r="U16" s="136"/>
      <c r="V16" s="137"/>
      <c r="W16" s="137">
        <v>4</v>
      </c>
      <c r="X16" s="137">
        <v>4</v>
      </c>
      <c r="Y16" s="137"/>
      <c r="Z16" s="170">
        <v>4</v>
      </c>
      <c r="AA16" s="171"/>
      <c r="AB16" s="137"/>
      <c r="AC16" s="314">
        <v>1</v>
      </c>
      <c r="AD16" s="137"/>
      <c r="AE16" s="137">
        <v>4</v>
      </c>
      <c r="AF16" s="340"/>
      <c r="AG16" s="136"/>
      <c r="AH16" s="137">
        <v>4</v>
      </c>
      <c r="AI16" s="137"/>
      <c r="AJ16" s="137">
        <v>4</v>
      </c>
      <c r="AK16" s="137"/>
      <c r="AL16" s="137"/>
      <c r="AM16" s="174">
        <f t="shared" si="2"/>
        <v>18.100000000000001</v>
      </c>
      <c r="AN16" s="175">
        <f t="shared" si="3"/>
        <v>1</v>
      </c>
      <c r="AO16" s="171"/>
      <c r="AP16" s="305"/>
      <c r="AQ16" s="172"/>
      <c r="AR16" s="136"/>
      <c r="AS16" s="137"/>
      <c r="AT16" s="137"/>
      <c r="AU16" s="136"/>
      <c r="AV16" s="137"/>
      <c r="AW16" s="137"/>
      <c r="AX16" s="137"/>
      <c r="AY16" s="137"/>
      <c r="AZ16" s="137">
        <v>4</v>
      </c>
      <c r="BA16" s="137"/>
      <c r="BB16" s="170"/>
      <c r="BC16" s="86">
        <f t="shared" si="4"/>
        <v>14.733333333333334</v>
      </c>
      <c r="BD16" s="104"/>
      <c r="BE16" s="105"/>
      <c r="BF16" s="99">
        <f t="shared" si="5"/>
        <v>14.733333333333334</v>
      </c>
      <c r="BG16" s="100" t="str">
        <f t="shared" si="6"/>
        <v>F</v>
      </c>
      <c r="BH16" s="254">
        <f t="shared" si="7"/>
        <v>2</v>
      </c>
      <c r="BI16" s="255"/>
      <c r="BJ16" s="172"/>
      <c r="BK16" s="295" t="s">
        <v>144</v>
      </c>
      <c r="BL16" s="283"/>
      <c r="BM16" s="283"/>
      <c r="BN16" s="283"/>
      <c r="BO16" s="284"/>
    </row>
    <row r="17" spans="1:68" ht="18.75">
      <c r="A17" s="141">
        <v>16</v>
      </c>
      <c r="B17" s="75" t="s">
        <v>145</v>
      </c>
      <c r="C17" s="167">
        <v>1</v>
      </c>
      <c r="D17" s="168">
        <v>4</v>
      </c>
      <c r="E17" s="168"/>
      <c r="F17" s="324">
        <v>5</v>
      </c>
      <c r="G17" s="170"/>
      <c r="H17" s="136"/>
      <c r="I17" s="137">
        <v>5</v>
      </c>
      <c r="J17" s="137">
        <v>4</v>
      </c>
      <c r="K17" s="137">
        <v>4</v>
      </c>
      <c r="L17" s="172">
        <v>4</v>
      </c>
      <c r="M17" s="136"/>
      <c r="N17" s="138">
        <v>4</v>
      </c>
      <c r="O17" s="137">
        <v>4</v>
      </c>
      <c r="P17" s="137"/>
      <c r="Q17" s="137">
        <v>4</v>
      </c>
      <c r="R17" s="170">
        <v>4</v>
      </c>
      <c r="S17" s="173">
        <f t="shared" si="0"/>
        <v>17.2</v>
      </c>
      <c r="T17" s="87">
        <f t="shared" si="1"/>
        <v>2</v>
      </c>
      <c r="U17" s="136">
        <v>1</v>
      </c>
      <c r="V17" s="137">
        <v>4</v>
      </c>
      <c r="W17" s="137">
        <v>4</v>
      </c>
      <c r="X17" s="137">
        <v>4</v>
      </c>
      <c r="Y17" s="137"/>
      <c r="Z17" s="170"/>
      <c r="AA17" s="171"/>
      <c r="AB17" s="137"/>
      <c r="AC17" s="314"/>
      <c r="AD17" s="137"/>
      <c r="AE17" s="137"/>
      <c r="AF17" s="340">
        <v>4</v>
      </c>
      <c r="AG17" s="136"/>
      <c r="AH17" s="137">
        <v>4</v>
      </c>
      <c r="AI17" s="137"/>
      <c r="AJ17" s="137"/>
      <c r="AK17" s="137">
        <v>1</v>
      </c>
      <c r="AL17" s="137">
        <v>4</v>
      </c>
      <c r="AM17" s="174">
        <f t="shared" si="2"/>
        <v>21.6</v>
      </c>
      <c r="AN17" s="175">
        <f t="shared" si="3"/>
        <v>1</v>
      </c>
      <c r="AO17" s="171">
        <v>4</v>
      </c>
      <c r="AP17" s="305"/>
      <c r="AQ17" s="172">
        <v>1</v>
      </c>
      <c r="AR17" s="136"/>
      <c r="AS17" s="137"/>
      <c r="AT17" s="137"/>
      <c r="AU17" s="136"/>
      <c r="AV17" s="137"/>
      <c r="AW17" s="137"/>
      <c r="AX17" s="137"/>
      <c r="AY17" s="137"/>
      <c r="AZ17" s="137">
        <v>4</v>
      </c>
      <c r="BA17" s="137"/>
      <c r="BB17" s="170"/>
      <c r="BC17" s="86">
        <f t="shared" si="4"/>
        <v>20.400000000000002</v>
      </c>
      <c r="BD17" s="104"/>
      <c r="BE17" s="105"/>
      <c r="BF17" s="99">
        <f t="shared" si="5"/>
        <v>20.400000000000002</v>
      </c>
      <c r="BG17" s="100" t="str">
        <f t="shared" si="6"/>
        <v>F</v>
      </c>
      <c r="BH17" s="254">
        <f t="shared" si="7"/>
        <v>2</v>
      </c>
      <c r="BI17" s="136"/>
      <c r="BJ17" s="172"/>
      <c r="BK17" s="295" t="s">
        <v>225</v>
      </c>
      <c r="BL17" s="283"/>
      <c r="BM17" s="283"/>
      <c r="BN17" s="283"/>
      <c r="BO17" s="284"/>
    </row>
    <row r="18" spans="1:68" ht="18.75">
      <c r="A18" s="141">
        <v>17</v>
      </c>
      <c r="B18" s="75" t="s">
        <v>146</v>
      </c>
      <c r="C18" s="167"/>
      <c r="D18" s="168">
        <v>4</v>
      </c>
      <c r="E18" s="168"/>
      <c r="F18" s="324">
        <v>4</v>
      </c>
      <c r="G18" s="170"/>
      <c r="H18" s="136"/>
      <c r="I18" s="137">
        <v>4</v>
      </c>
      <c r="J18" s="137"/>
      <c r="K18" s="137"/>
      <c r="L18" s="172">
        <v>4</v>
      </c>
      <c r="M18" s="136"/>
      <c r="N18" s="137"/>
      <c r="O18" s="137">
        <v>4</v>
      </c>
      <c r="P18" s="137"/>
      <c r="Q18" s="137">
        <v>4</v>
      </c>
      <c r="R18" s="170"/>
      <c r="S18" s="173">
        <f t="shared" si="0"/>
        <v>9.6</v>
      </c>
      <c r="T18" s="87">
        <f t="shared" si="1"/>
        <v>1</v>
      </c>
      <c r="U18" s="136"/>
      <c r="V18" s="137"/>
      <c r="W18" s="137">
        <v>4</v>
      </c>
      <c r="X18" s="137">
        <v>5</v>
      </c>
      <c r="Y18" s="137"/>
      <c r="Z18" s="170"/>
      <c r="AA18" s="171"/>
      <c r="AB18" s="137"/>
      <c r="AC18" s="314"/>
      <c r="AD18" s="137"/>
      <c r="AE18" s="137"/>
      <c r="AF18" s="340"/>
      <c r="AG18" s="136"/>
      <c r="AH18" s="137"/>
      <c r="AI18" s="137"/>
      <c r="AJ18" s="137"/>
      <c r="AK18" s="137"/>
      <c r="AL18" s="137"/>
      <c r="AM18" s="174">
        <f t="shared" si="2"/>
        <v>9.3000000000000007</v>
      </c>
      <c r="AN18" s="175">
        <f t="shared" si="3"/>
        <v>0</v>
      </c>
      <c r="AO18" s="171"/>
      <c r="AP18" s="305"/>
      <c r="AQ18" s="172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4"/>
        <v>6.2</v>
      </c>
      <c r="BD18" s="104"/>
      <c r="BE18" s="105"/>
      <c r="BF18" s="99">
        <f t="shared" si="5"/>
        <v>6.2</v>
      </c>
      <c r="BG18" s="100" t="str">
        <f t="shared" si="6"/>
        <v>F</v>
      </c>
      <c r="BH18" s="254">
        <f t="shared" si="7"/>
        <v>2</v>
      </c>
      <c r="BI18" s="136"/>
      <c r="BJ18" s="172"/>
      <c r="BK18" s="295" t="s">
        <v>95</v>
      </c>
      <c r="BL18" s="283"/>
      <c r="BM18" s="283"/>
      <c r="BN18" s="283"/>
      <c r="BO18" s="284"/>
    </row>
    <row r="19" spans="1:68" ht="18.75">
      <c r="A19" s="141">
        <v>18</v>
      </c>
      <c r="B19" s="75" t="s">
        <v>147</v>
      </c>
      <c r="C19" s="167">
        <v>1</v>
      </c>
      <c r="D19" s="168">
        <v>4</v>
      </c>
      <c r="E19" s="168"/>
      <c r="F19" s="329">
        <v>4</v>
      </c>
      <c r="G19" s="170">
        <v>4</v>
      </c>
      <c r="H19" s="136"/>
      <c r="I19" s="137">
        <v>4</v>
      </c>
      <c r="J19" s="137"/>
      <c r="K19" s="137">
        <v>4</v>
      </c>
      <c r="L19" s="172"/>
      <c r="M19" s="136">
        <v>1</v>
      </c>
      <c r="N19" s="137">
        <v>4</v>
      </c>
      <c r="O19" s="137"/>
      <c r="P19" s="137"/>
      <c r="Q19" s="137">
        <v>4</v>
      </c>
      <c r="R19" s="170">
        <v>5</v>
      </c>
      <c r="S19" s="173">
        <f t="shared" si="0"/>
        <v>14</v>
      </c>
      <c r="T19" s="87">
        <f t="shared" si="1"/>
        <v>2</v>
      </c>
      <c r="U19" s="136">
        <v>1</v>
      </c>
      <c r="V19" s="137">
        <v>4</v>
      </c>
      <c r="W19" s="137">
        <v>4</v>
      </c>
      <c r="X19" s="137">
        <v>5</v>
      </c>
      <c r="Y19" s="137"/>
      <c r="Z19" s="170"/>
      <c r="AA19" s="171"/>
      <c r="AB19" s="137"/>
      <c r="AC19" s="308"/>
      <c r="AD19" s="137">
        <v>4</v>
      </c>
      <c r="AE19" s="137">
        <v>4</v>
      </c>
      <c r="AF19" s="341"/>
      <c r="AG19" s="136"/>
      <c r="AH19" s="137">
        <v>4</v>
      </c>
      <c r="AI19" s="137">
        <v>4</v>
      </c>
      <c r="AJ19" s="137">
        <v>4</v>
      </c>
      <c r="AK19" s="137"/>
      <c r="AL19" s="137"/>
      <c r="AM19" s="174">
        <f t="shared" si="2"/>
        <v>24</v>
      </c>
      <c r="AN19" s="175">
        <f t="shared" si="3"/>
        <v>1</v>
      </c>
      <c r="AO19" s="171">
        <v>4</v>
      </c>
      <c r="AP19" s="313"/>
      <c r="AQ19" s="172">
        <v>1</v>
      </c>
      <c r="AR19" s="136"/>
      <c r="AS19" s="137">
        <v>4</v>
      </c>
      <c r="AT19" s="137"/>
      <c r="AU19" s="136">
        <v>4</v>
      </c>
      <c r="AV19" s="137">
        <v>4</v>
      </c>
      <c r="AW19" s="137">
        <v>4</v>
      </c>
      <c r="AX19" s="137">
        <v>4</v>
      </c>
      <c r="AY19" s="137">
        <v>4</v>
      </c>
      <c r="AZ19" s="137">
        <v>4</v>
      </c>
      <c r="BA19" s="137">
        <v>4</v>
      </c>
      <c r="BB19" s="170">
        <v>4</v>
      </c>
      <c r="BC19" s="86">
        <f t="shared" si="4"/>
        <v>43.333333333333336</v>
      </c>
      <c r="BD19" s="104"/>
      <c r="BE19" s="105"/>
      <c r="BF19" s="99">
        <f t="shared" si="5"/>
        <v>43.333333333333336</v>
      </c>
      <c r="BG19" s="100" t="str">
        <f t="shared" si="6"/>
        <v>FX</v>
      </c>
      <c r="BH19" s="254">
        <f t="shared" si="7"/>
        <v>2</v>
      </c>
      <c r="BI19" s="136"/>
      <c r="BJ19" s="172"/>
      <c r="BK19" s="295" t="s">
        <v>148</v>
      </c>
      <c r="BL19" s="283"/>
      <c r="BM19" s="283"/>
      <c r="BN19" s="283"/>
      <c r="BO19" s="284"/>
    </row>
    <row r="20" spans="1:68" ht="18.75">
      <c r="A20" s="193">
        <v>19</v>
      </c>
      <c r="B20" s="351" t="s">
        <v>149</v>
      </c>
      <c r="C20" s="634">
        <v>1</v>
      </c>
      <c r="D20" s="635">
        <v>4</v>
      </c>
      <c r="E20" s="635"/>
      <c r="F20" s="636">
        <v>4</v>
      </c>
      <c r="G20" s="194">
        <v>4</v>
      </c>
      <c r="H20" s="165"/>
      <c r="I20" s="166">
        <v>4</v>
      </c>
      <c r="J20" s="166">
        <v>4</v>
      </c>
      <c r="K20" s="166">
        <v>4</v>
      </c>
      <c r="L20" s="196">
        <v>4</v>
      </c>
      <c r="M20" s="165">
        <v>1</v>
      </c>
      <c r="N20" s="166">
        <v>4</v>
      </c>
      <c r="O20" s="166">
        <v>4</v>
      </c>
      <c r="P20" s="166">
        <v>4</v>
      </c>
      <c r="Q20" s="166">
        <v>4</v>
      </c>
      <c r="R20" s="194">
        <v>5</v>
      </c>
      <c r="S20" s="197">
        <f t="shared" si="0"/>
        <v>20.399999999999999</v>
      </c>
      <c r="T20" s="150">
        <f t="shared" si="1"/>
        <v>2</v>
      </c>
      <c r="U20" s="165">
        <v>1</v>
      </c>
      <c r="V20" s="166">
        <v>4</v>
      </c>
      <c r="W20" s="166">
        <v>4</v>
      </c>
      <c r="X20" s="166">
        <v>4</v>
      </c>
      <c r="Y20" s="166"/>
      <c r="Z20" s="194"/>
      <c r="AA20" s="195"/>
      <c r="AB20" s="166"/>
      <c r="AC20" s="637">
        <v>1</v>
      </c>
      <c r="AD20" s="638"/>
      <c r="AE20" s="166">
        <v>4</v>
      </c>
      <c r="AF20" s="639">
        <v>4</v>
      </c>
      <c r="AG20" s="165"/>
      <c r="AH20" s="638"/>
      <c r="AI20" s="638">
        <v>4</v>
      </c>
      <c r="AJ20" s="166"/>
      <c r="AK20" s="166">
        <v>1</v>
      </c>
      <c r="AL20" s="166"/>
      <c r="AM20" s="626">
        <f t="shared" si="2"/>
        <v>23.7</v>
      </c>
      <c r="AN20" s="198">
        <f t="shared" si="3"/>
        <v>1</v>
      </c>
      <c r="AO20" s="195"/>
      <c r="AP20" s="640">
        <v>4</v>
      </c>
      <c r="AQ20" s="196">
        <v>1</v>
      </c>
      <c r="AR20" s="165"/>
      <c r="AS20" s="166"/>
      <c r="AT20" s="166"/>
      <c r="AU20" s="165"/>
      <c r="AV20" s="166"/>
      <c r="AW20" s="166"/>
      <c r="AX20" s="166"/>
      <c r="AY20" s="166"/>
      <c r="AZ20" s="166">
        <v>4</v>
      </c>
      <c r="BA20" s="166"/>
      <c r="BB20" s="194"/>
      <c r="BC20" s="149">
        <f t="shared" si="4"/>
        <v>21.8</v>
      </c>
      <c r="BD20" s="199"/>
      <c r="BE20" s="200"/>
      <c r="BF20" s="162">
        <f t="shared" si="5"/>
        <v>21.8</v>
      </c>
      <c r="BG20" s="163" t="str">
        <f t="shared" si="6"/>
        <v>F</v>
      </c>
      <c r="BH20" s="257">
        <f t="shared" si="7"/>
        <v>2</v>
      </c>
      <c r="BI20" s="165"/>
      <c r="BJ20" s="196"/>
      <c r="BK20" s="298" t="s">
        <v>150</v>
      </c>
      <c r="BL20" s="289"/>
      <c r="BM20" s="289"/>
      <c r="BN20" s="289"/>
      <c r="BO20" s="290"/>
    </row>
    <row r="21" spans="1:68">
      <c r="A21" s="651">
        <v>20</v>
      </c>
      <c r="B21" s="643" t="s">
        <v>454</v>
      </c>
      <c r="C21" s="165"/>
      <c r="D21" s="641">
        <v>4</v>
      </c>
      <c r="E21" s="166">
        <v>4</v>
      </c>
      <c r="F21" s="166"/>
      <c r="G21" s="194"/>
      <c r="H21" s="195"/>
      <c r="I21" s="166"/>
      <c r="J21" s="166">
        <v>4</v>
      </c>
      <c r="K21" s="166">
        <v>4</v>
      </c>
      <c r="L21" s="196"/>
      <c r="M21" s="165"/>
      <c r="N21" s="166"/>
      <c r="O21" s="166">
        <v>4</v>
      </c>
      <c r="P21" s="166">
        <v>4</v>
      </c>
      <c r="Q21" s="642">
        <v>4</v>
      </c>
      <c r="R21" s="644">
        <v>4</v>
      </c>
      <c r="S21" s="645">
        <f t="shared" si="0"/>
        <v>12.8</v>
      </c>
      <c r="T21" s="196">
        <f t="shared" si="1"/>
        <v>1</v>
      </c>
      <c r="U21" s="165">
        <v>1</v>
      </c>
      <c r="V21" s="166">
        <v>4</v>
      </c>
      <c r="W21" s="166">
        <v>4</v>
      </c>
      <c r="X21" s="166">
        <v>4</v>
      </c>
      <c r="Y21" s="166"/>
      <c r="Z21" s="194"/>
      <c r="AA21" s="195"/>
      <c r="AB21" s="166"/>
      <c r="AC21" s="166"/>
      <c r="AD21" s="166"/>
      <c r="AE21" s="166"/>
      <c r="AF21" s="196"/>
      <c r="AG21" s="165"/>
      <c r="AH21" s="166"/>
      <c r="AI21" s="166">
        <v>4</v>
      </c>
      <c r="AJ21" s="166">
        <v>4</v>
      </c>
      <c r="AK21" s="166"/>
      <c r="AL21" s="166"/>
      <c r="AM21" s="646">
        <f t="shared" si="2"/>
        <v>16.899999999999999</v>
      </c>
      <c r="AN21" s="194">
        <f t="shared" si="3"/>
        <v>1</v>
      </c>
      <c r="AO21" s="195"/>
      <c r="AP21" s="166">
        <v>4</v>
      </c>
      <c r="AQ21" s="196"/>
      <c r="AR21" s="165"/>
      <c r="AS21" s="166"/>
      <c r="AT21" s="194"/>
      <c r="AU21" s="195"/>
      <c r="AV21" s="166"/>
      <c r="AW21" s="166"/>
      <c r="AX21" s="166"/>
      <c r="AY21" s="166"/>
      <c r="AZ21" s="166"/>
      <c r="BA21" s="166"/>
      <c r="BB21" s="196"/>
      <c r="BC21" s="647">
        <f t="shared" si="4"/>
        <v>13.933333333333332</v>
      </c>
      <c r="BD21" s="625"/>
      <c r="BE21" s="625"/>
      <c r="BF21" s="649">
        <f t="shared" si="5"/>
        <v>13.933333333333332</v>
      </c>
      <c r="BG21" s="166" t="str">
        <f t="shared" si="6"/>
        <v>F</v>
      </c>
      <c r="BH21" s="196">
        <f t="shared" si="7"/>
        <v>2</v>
      </c>
      <c r="BI21" s="165"/>
      <c r="BJ21" s="194"/>
      <c r="BK21" s="465"/>
      <c r="BL21" s="465"/>
      <c r="BM21" s="465"/>
      <c r="BN21" s="465"/>
      <c r="BO21" s="614"/>
    </row>
    <row r="22" spans="1:68" ht="15.75" thickBot="1">
      <c r="A22" s="652">
        <v>21</v>
      </c>
      <c r="B22" s="181" t="s">
        <v>550</v>
      </c>
      <c r="C22" s="182"/>
      <c r="D22" s="179"/>
      <c r="E22" s="179"/>
      <c r="F22" s="179"/>
      <c r="G22" s="180"/>
      <c r="H22" s="178"/>
      <c r="I22" s="179"/>
      <c r="J22" s="179"/>
      <c r="K22" s="179"/>
      <c r="L22" s="181"/>
      <c r="M22" s="182"/>
      <c r="N22" s="179">
        <v>4</v>
      </c>
      <c r="O22" s="179">
        <v>4</v>
      </c>
      <c r="P22" s="179"/>
      <c r="Q22" s="179"/>
      <c r="R22" s="180"/>
      <c r="S22" s="178">
        <f t="shared" si="0"/>
        <v>3.2</v>
      </c>
      <c r="T22" s="181">
        <f t="shared" si="1"/>
        <v>0</v>
      </c>
      <c r="U22" s="182"/>
      <c r="V22" s="179"/>
      <c r="W22" s="179"/>
      <c r="X22" s="179"/>
      <c r="Y22" s="179"/>
      <c r="Z22" s="180"/>
      <c r="AA22" s="178"/>
      <c r="AB22" s="179"/>
      <c r="AC22" s="179"/>
      <c r="AD22" s="179"/>
      <c r="AE22" s="179"/>
      <c r="AF22" s="181"/>
      <c r="AG22" s="182"/>
      <c r="AH22" s="179"/>
      <c r="AI22" s="179"/>
      <c r="AJ22" s="179">
        <v>4</v>
      </c>
      <c r="AK22" s="179"/>
      <c r="AL22" s="179"/>
      <c r="AM22" s="179">
        <f t="shared" si="2"/>
        <v>3.6</v>
      </c>
      <c r="AN22" s="180">
        <f t="shared" si="3"/>
        <v>0</v>
      </c>
      <c r="AO22" s="178"/>
      <c r="AP22" s="179">
        <v>4</v>
      </c>
      <c r="AQ22" s="181">
        <v>1</v>
      </c>
      <c r="AR22" s="182"/>
      <c r="AS22" s="179"/>
      <c r="AT22" s="180"/>
      <c r="AU22" s="178"/>
      <c r="AV22" s="179">
        <v>4</v>
      </c>
      <c r="AW22" s="179">
        <v>4</v>
      </c>
      <c r="AX22" s="179">
        <v>4</v>
      </c>
      <c r="AY22" s="179">
        <v>4</v>
      </c>
      <c r="AZ22" s="179">
        <v>4</v>
      </c>
      <c r="BA22" s="179">
        <v>4</v>
      </c>
      <c r="BB22" s="181"/>
      <c r="BC22" s="648">
        <f t="shared" si="4"/>
        <v>21.733333333333334</v>
      </c>
      <c r="BD22" s="260"/>
      <c r="BE22" s="260"/>
      <c r="BF22" s="650">
        <f t="shared" si="5"/>
        <v>21.733333333333334</v>
      </c>
      <c r="BG22" s="179" t="str">
        <f t="shared" si="6"/>
        <v>F</v>
      </c>
      <c r="BH22" s="181">
        <f t="shared" si="7"/>
        <v>2</v>
      </c>
      <c r="BI22" s="182"/>
      <c r="BJ22" s="180"/>
      <c r="BK22" s="447"/>
      <c r="BL22" s="447"/>
      <c r="BM22" s="447"/>
      <c r="BN22" s="447"/>
      <c r="BO22" s="448"/>
    </row>
    <row r="24" spans="1:68">
      <c r="AV24" t="s">
        <v>270</v>
      </c>
      <c r="BI24">
        <v>4</v>
      </c>
      <c r="BJ24">
        <v>7</v>
      </c>
      <c r="BK24">
        <v>7</v>
      </c>
      <c r="BL24">
        <v>7</v>
      </c>
      <c r="BM24">
        <v>7</v>
      </c>
      <c r="BN24">
        <v>7</v>
      </c>
      <c r="BO24">
        <v>7</v>
      </c>
      <c r="BP24">
        <v>4</v>
      </c>
    </row>
    <row r="25" spans="1:68">
      <c r="B25" s="346" t="s">
        <v>247</v>
      </c>
      <c r="AV25" t="s">
        <v>267</v>
      </c>
    </row>
    <row r="26" spans="1:68">
      <c r="B26" t="s">
        <v>268</v>
      </c>
      <c r="AV26" t="s">
        <v>266</v>
      </c>
    </row>
    <row r="27" spans="1:68">
      <c r="B27" t="s">
        <v>269</v>
      </c>
      <c r="AV27" t="s">
        <v>265</v>
      </c>
    </row>
    <row r="28" spans="1:68">
      <c r="AV28" t="s">
        <v>264</v>
      </c>
    </row>
    <row r="29" spans="1:68">
      <c r="B29" s="192" t="s">
        <v>564</v>
      </c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Y29" t="s">
        <v>567</v>
      </c>
    </row>
    <row r="30" spans="1:68">
      <c r="A30">
        <v>1</v>
      </c>
      <c r="B30" t="s">
        <v>569</v>
      </c>
      <c r="Y30" s="345" t="s">
        <v>568</v>
      </c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345"/>
      <c r="AM30" s="345"/>
      <c r="AN30" s="345"/>
      <c r="AO30" s="345"/>
      <c r="AV30" t="s">
        <v>272</v>
      </c>
    </row>
    <row r="31" spans="1:68">
      <c r="A31">
        <v>2</v>
      </c>
      <c r="B31" t="s">
        <v>570</v>
      </c>
      <c r="Y31" t="s">
        <v>565</v>
      </c>
      <c r="AV31" s="192">
        <v>1</v>
      </c>
      <c r="AW31" s="192" t="s">
        <v>271</v>
      </c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</row>
    <row r="32" spans="1:68">
      <c r="A32">
        <v>3</v>
      </c>
      <c r="B32" t="s">
        <v>571</v>
      </c>
      <c r="Y32" t="s">
        <v>566</v>
      </c>
      <c r="AV32" s="192">
        <v>2</v>
      </c>
      <c r="AW32" s="192" t="s">
        <v>572</v>
      </c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</row>
    <row r="33" spans="25:25">
      <c r="Y33" t="s">
        <v>589</v>
      </c>
    </row>
    <row r="34" spans="25:25">
      <c r="Y34" t="s">
        <v>590</v>
      </c>
    </row>
    <row r="35" spans="25:25">
      <c r="Y35" t="s">
        <v>591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38"/>
    <hyperlink ref="B7" r:id="rId2" tooltip="Информация о студенте" display="http://dispace.edu.nstu.ru/personal/index/38936"/>
    <hyperlink ref="B8" r:id="rId3" tooltip="Информация о студенте" display="http://dispace.edu.nstu.ru/personal/index/38910"/>
    <hyperlink ref="B9" r:id="rId4" tooltip="Информация о студенте" display="http://dispace.edu.nstu.ru/personal/index/38895"/>
    <hyperlink ref="B10" r:id="rId5" tooltip="Информация о студенте" display="http://dispace.edu.nstu.ru/personal/index/38947"/>
    <hyperlink ref="B11" r:id="rId6" tooltip="Информация о студенте" display="http://dispace.edu.nstu.ru/personal/index/38953"/>
    <hyperlink ref="B12" r:id="rId7" tooltip="Информация о студенте" display="http://dispace.edu.nstu.ru/personal/index/38946"/>
    <hyperlink ref="B13" r:id="rId8" tooltip="Информация о студенте" display="http://dispace.edu.nstu.ru/personal/index/38920"/>
    <hyperlink ref="B14" r:id="rId9" tooltip="Информация о студенте" display="http://dispace.edu.nstu.ru/personal/index/38923"/>
    <hyperlink ref="B15" r:id="rId10" tooltip="Информация о студенте" display="http://dispace.edu.nstu.ru/personal/index/38924"/>
    <hyperlink ref="B16" r:id="rId11" tooltip="Информация о студенте" display="http://dispace.edu.nstu.ru/personal/index/38905"/>
    <hyperlink ref="B17" r:id="rId12" tooltip="Информация о студенте" display="http://dispace.edu.nstu.ru/personal/index/38957"/>
    <hyperlink ref="B18" r:id="rId13" tooltip="Информация о студенте" display="http://dispace.edu.nstu.ru/personal/index/38931"/>
    <hyperlink ref="B19" r:id="rId14" tooltip="Информация о студенте" display="http://dispace.edu.nstu.ru/personal/index/38909"/>
    <hyperlink ref="B20" r:id="rId15" tooltip="Информация о студенте" display="http://dispace.edu.nstu.ru/personal/index/38959"/>
    <hyperlink ref="AU1" r:id="rId16"/>
    <hyperlink ref="AU2" r:id="rId17" display="http://dispace.edu.nstu.ru/didesk/course/show/1033"/>
    <hyperlink ref="AU3" r:id="rId18"/>
    <hyperlink ref="B29:W29" r:id="rId19" display="Вопросы к экзамену http://dispace.edu.nstu.ru/didesk/course/show/1033/1"/>
    <hyperlink ref="AV31:BG31" r:id="rId20" display="http://dispace.edu.nstu.ru/ditest/test/index/5558"/>
    <hyperlink ref="AV32:BG32" r:id="rId21" display="http://dispace.edu.nstu.ru/ditest/test/index/6249"/>
  </hyperlinks>
  <pageMargins left="0.7" right="0.7" top="0.75" bottom="0.75" header="0.3" footer="0.3"/>
  <pageSetup paperSize="9" orientation="portrait" r:id="rId2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O35"/>
  <sheetViews>
    <sheetView topLeftCell="A4" zoomScale="80" zoomScaleNormal="80" workbookViewId="0">
      <selection activeCell="O15" sqref="O15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316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63.75">
      <c r="A4" s="1">
        <v>0</v>
      </c>
      <c r="B4" s="2"/>
      <c r="C4" s="3" t="s">
        <v>0</v>
      </c>
      <c r="D4" s="4" t="s">
        <v>210</v>
      </c>
      <c r="E4" s="4" t="s">
        <v>274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1" t="s">
        <v>231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655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2" t="s">
        <v>232</v>
      </c>
      <c r="AC4" s="30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664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240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279</v>
      </c>
      <c r="BA4" s="20" t="s">
        <v>300</v>
      </c>
      <c r="BB4" s="7" t="s">
        <v>559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0" t="s">
        <v>53</v>
      </c>
      <c r="D5" s="211" t="s">
        <v>54</v>
      </c>
      <c r="E5" s="211" t="s">
        <v>54</v>
      </c>
      <c r="F5" s="212"/>
      <c r="G5" s="212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656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665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22" t="s">
        <v>321</v>
      </c>
      <c r="C6" s="76">
        <v>1</v>
      </c>
      <c r="D6" s="77"/>
      <c r="E6" s="78">
        <v>4</v>
      </c>
      <c r="F6" s="79"/>
      <c r="G6" s="80"/>
      <c r="H6" s="81"/>
      <c r="I6" s="78"/>
      <c r="J6" s="78"/>
      <c r="K6" s="79"/>
      <c r="L6" s="82"/>
      <c r="M6" s="76">
        <v>1</v>
      </c>
      <c r="N6" s="83"/>
      <c r="O6" s="78"/>
      <c r="P6" s="84"/>
      <c r="Q6" s="84"/>
      <c r="R6" s="85"/>
      <c r="S6" s="86">
        <f t="shared" ref="S6:S23" si="0">IF(SUM(C6:R6)/2.5&lt;=21,SUM(C6:R6)/2.5,21)</f>
        <v>2.4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>
        <v>1</v>
      </c>
      <c r="AB6" s="89"/>
      <c r="AC6" s="313"/>
      <c r="AD6" s="78"/>
      <c r="AE6" s="90"/>
      <c r="AF6" s="306"/>
      <c r="AG6" s="76"/>
      <c r="AH6" s="81"/>
      <c r="AI6" s="81"/>
      <c r="AJ6" s="78">
        <v>4</v>
      </c>
      <c r="AK6" s="78"/>
      <c r="AL6" s="78"/>
      <c r="AM6" s="86">
        <f t="shared" ref="AM6:AM23" si="1">IF(SUM(U6:AL6,S6)/2&lt;=39,SUM(U6:AL6,S6)/2,39)</f>
        <v>3.7</v>
      </c>
      <c r="AN6" s="87">
        <f>IF(AM6&lt;15,0,IF(AM6&lt;30,1,2))</f>
        <v>0</v>
      </c>
      <c r="AO6" s="76">
        <v>1</v>
      </c>
      <c r="AP6" s="306"/>
      <c r="AQ6" s="306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3.1333333333333333</v>
      </c>
      <c r="BD6" s="97"/>
      <c r="BE6" s="98"/>
      <c r="BF6" s="99">
        <f>IF(SUM(BC6,BD6:BE6)&lt;=100,SUM(BC6,BD6:BE6),100)</f>
        <v>3.1333333333333333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 t="s">
        <v>322</v>
      </c>
      <c r="BL6" s="203"/>
      <c r="BM6" s="203"/>
      <c r="BN6" s="203"/>
      <c r="BO6" s="282"/>
    </row>
    <row r="7" spans="1:67" ht="18.75">
      <c r="A7" s="74">
        <v>2</v>
      </c>
      <c r="B7" s="170" t="s">
        <v>323</v>
      </c>
      <c r="C7" s="76">
        <v>1</v>
      </c>
      <c r="D7" s="77"/>
      <c r="E7" s="78"/>
      <c r="F7" s="79">
        <v>5</v>
      </c>
      <c r="G7" s="80"/>
      <c r="H7" s="81"/>
      <c r="I7" s="78"/>
      <c r="J7" s="78"/>
      <c r="K7" s="79"/>
      <c r="L7" s="82"/>
      <c r="M7" s="76">
        <v>1</v>
      </c>
      <c r="N7" s="83"/>
      <c r="O7" s="78"/>
      <c r="P7" s="78"/>
      <c r="Q7" s="79"/>
      <c r="R7" s="85"/>
      <c r="S7" s="86">
        <f t="shared" si="0"/>
        <v>2.8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13"/>
      <c r="AD7" s="78"/>
      <c r="AE7" s="90"/>
      <c r="AF7" s="306"/>
      <c r="AG7" s="76"/>
      <c r="AH7" s="81"/>
      <c r="AI7" s="81"/>
      <c r="AJ7" s="78">
        <v>4</v>
      </c>
      <c r="AK7" s="78"/>
      <c r="AL7" s="78"/>
      <c r="AM7" s="86">
        <f t="shared" si="1"/>
        <v>3.4</v>
      </c>
      <c r="AN7" s="87">
        <f t="shared" ref="AN7:AN23" si="4">IF(AM7&lt;15,0,IF(AM7&lt;30,1,2))</f>
        <v>0</v>
      </c>
      <c r="AO7" s="76"/>
      <c r="AP7" s="306"/>
      <c r="AQ7" s="306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2.2666666666666666</v>
      </c>
      <c r="BD7" s="104"/>
      <c r="BE7" s="105"/>
      <c r="BF7" s="99">
        <f t="shared" ref="BF7:BF23" si="5">IF(SUM(BC7,BD7:BE7)&lt;=100,SUM(BC7,BD7:BE7),100)</f>
        <v>2.2666666666666666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24"/>
      <c r="BK7" s="525" t="s">
        <v>322</v>
      </c>
      <c r="BL7" s="443"/>
      <c r="BM7" s="443"/>
      <c r="BN7" s="443"/>
      <c r="BO7" s="444"/>
    </row>
    <row r="8" spans="1:67" ht="18.75">
      <c r="A8" s="108">
        <v>3</v>
      </c>
      <c r="B8" s="522" t="s">
        <v>324</v>
      </c>
      <c r="C8" s="109">
        <v>1</v>
      </c>
      <c r="D8" s="110"/>
      <c r="E8" s="111">
        <v>5</v>
      </c>
      <c r="F8" s="79"/>
      <c r="G8" s="113">
        <v>5</v>
      </c>
      <c r="H8" s="114">
        <v>1</v>
      </c>
      <c r="I8" s="111"/>
      <c r="J8" s="111"/>
      <c r="K8" s="112"/>
      <c r="L8" s="115"/>
      <c r="M8" s="109">
        <v>1</v>
      </c>
      <c r="N8" s="116"/>
      <c r="O8" s="116"/>
      <c r="P8" s="116"/>
      <c r="Q8" s="117">
        <v>1</v>
      </c>
      <c r="R8" s="118"/>
      <c r="S8" s="86">
        <f t="shared" si="0"/>
        <v>5.6</v>
      </c>
      <c r="T8" s="120">
        <f t="shared" si="3"/>
        <v>0</v>
      </c>
      <c r="U8" s="109"/>
      <c r="V8" s="121"/>
      <c r="W8" s="121"/>
      <c r="X8" s="111"/>
      <c r="Y8" s="111"/>
      <c r="Z8" s="113"/>
      <c r="AA8" s="76">
        <v>1</v>
      </c>
      <c r="AB8" s="89">
        <v>4</v>
      </c>
      <c r="AC8" s="312"/>
      <c r="AD8" s="111"/>
      <c r="AE8" s="90">
        <v>5</v>
      </c>
      <c r="AF8" s="306"/>
      <c r="AG8" s="109"/>
      <c r="AH8" s="114"/>
      <c r="AI8" s="114"/>
      <c r="AJ8" s="111">
        <v>5</v>
      </c>
      <c r="AK8" s="111">
        <v>4</v>
      </c>
      <c r="AL8" s="111">
        <v>5</v>
      </c>
      <c r="AM8" s="119">
        <f t="shared" si="1"/>
        <v>14.8</v>
      </c>
      <c r="AN8" s="120">
        <f t="shared" si="4"/>
        <v>0</v>
      </c>
      <c r="AO8" s="109">
        <v>1</v>
      </c>
      <c r="AP8" s="312"/>
      <c r="AQ8" s="306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>
        <v>4</v>
      </c>
      <c r="BC8" s="126">
        <f t="shared" si="2"/>
        <v>13.200000000000001</v>
      </c>
      <c r="BD8" s="104"/>
      <c r="BE8" s="105"/>
      <c r="BF8" s="127">
        <f t="shared" si="5"/>
        <v>13.200000000000001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26"/>
      <c r="BK8" s="204" t="s">
        <v>325</v>
      </c>
      <c r="BL8" s="283"/>
      <c r="BM8" s="283"/>
      <c r="BN8" s="283"/>
      <c r="BO8" s="284"/>
    </row>
    <row r="9" spans="1:67" ht="18.75">
      <c r="A9" s="108">
        <v>4</v>
      </c>
      <c r="B9" s="522" t="s">
        <v>460</v>
      </c>
      <c r="C9" s="109">
        <v>1</v>
      </c>
      <c r="D9" s="110"/>
      <c r="E9" s="111">
        <v>5</v>
      </c>
      <c r="F9" s="112">
        <v>4</v>
      </c>
      <c r="G9" s="113"/>
      <c r="H9" s="114">
        <v>1</v>
      </c>
      <c r="I9" s="131"/>
      <c r="J9" s="111"/>
      <c r="K9" s="112"/>
      <c r="L9" s="115"/>
      <c r="M9" s="109">
        <v>1</v>
      </c>
      <c r="N9" s="116"/>
      <c r="O9" s="116"/>
      <c r="P9" s="116"/>
      <c r="Q9" s="117">
        <v>1</v>
      </c>
      <c r="R9" s="118"/>
      <c r="S9" s="86">
        <f t="shared" si="0"/>
        <v>5.2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>
        <v>1</v>
      </c>
      <c r="AB9" s="89">
        <v>5</v>
      </c>
      <c r="AC9" s="312">
        <v>5</v>
      </c>
      <c r="AD9" s="111"/>
      <c r="AE9" s="90">
        <v>5</v>
      </c>
      <c r="AF9" s="306"/>
      <c r="AG9" s="109"/>
      <c r="AH9" s="114"/>
      <c r="AI9" s="114"/>
      <c r="AJ9" s="111">
        <v>5</v>
      </c>
      <c r="AK9" s="111">
        <v>5</v>
      </c>
      <c r="AL9" s="111">
        <v>5</v>
      </c>
      <c r="AM9" s="119">
        <f t="shared" si="1"/>
        <v>18.100000000000001</v>
      </c>
      <c r="AN9" s="120">
        <f t="shared" si="4"/>
        <v>1</v>
      </c>
      <c r="AO9" s="132"/>
      <c r="AP9" s="306"/>
      <c r="AQ9" s="306"/>
      <c r="AR9" s="123"/>
      <c r="AS9" s="124"/>
      <c r="AT9" s="124">
        <v>5</v>
      </c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15.4</v>
      </c>
      <c r="BD9" s="104"/>
      <c r="BE9" s="105"/>
      <c r="BF9" s="127">
        <f t="shared" si="5"/>
        <v>15.4</v>
      </c>
      <c r="BG9" s="89" t="str">
        <f t="shared" si="6"/>
        <v>F</v>
      </c>
      <c r="BH9" s="128">
        <f t="shared" si="7"/>
        <v>2</v>
      </c>
      <c r="BI9" s="129"/>
      <c r="BJ9" s="527"/>
      <c r="BK9" s="285" t="s">
        <v>326</v>
      </c>
      <c r="BL9" s="286"/>
      <c r="BM9" s="286"/>
      <c r="BN9" s="286"/>
      <c r="BO9" s="287"/>
    </row>
    <row r="10" spans="1:67" ht="18.75">
      <c r="A10" s="74">
        <v>5</v>
      </c>
      <c r="B10" s="522" t="s">
        <v>327</v>
      </c>
      <c r="C10" s="76">
        <v>1</v>
      </c>
      <c r="D10" s="77"/>
      <c r="E10" s="78">
        <v>5</v>
      </c>
      <c r="F10" s="79">
        <v>5</v>
      </c>
      <c r="G10" s="80">
        <v>4</v>
      </c>
      <c r="H10" s="81">
        <v>1</v>
      </c>
      <c r="I10" s="78"/>
      <c r="J10" s="78"/>
      <c r="K10" s="79"/>
      <c r="L10" s="82"/>
      <c r="M10" s="76">
        <v>1</v>
      </c>
      <c r="N10" s="83"/>
      <c r="O10" s="78"/>
      <c r="P10" s="78"/>
      <c r="Q10" s="79">
        <v>1</v>
      </c>
      <c r="R10" s="85"/>
      <c r="S10" s="86">
        <f t="shared" si="0"/>
        <v>7.2</v>
      </c>
      <c r="T10" s="87">
        <f t="shared" si="3"/>
        <v>1</v>
      </c>
      <c r="U10" s="76"/>
      <c r="V10" s="88"/>
      <c r="W10" s="88"/>
      <c r="X10" s="78"/>
      <c r="Y10" s="78"/>
      <c r="Z10" s="80"/>
      <c r="AA10" s="109">
        <v>1</v>
      </c>
      <c r="AB10" s="89"/>
      <c r="AC10" s="313">
        <v>5</v>
      </c>
      <c r="AD10" s="78"/>
      <c r="AE10" s="90"/>
      <c r="AF10" s="312">
        <v>5</v>
      </c>
      <c r="AG10" s="76"/>
      <c r="AH10" s="81"/>
      <c r="AI10" s="81"/>
      <c r="AJ10" s="78">
        <v>5</v>
      </c>
      <c r="AK10" s="78">
        <v>5</v>
      </c>
      <c r="AL10" s="78"/>
      <c r="AM10" s="86">
        <f t="shared" si="1"/>
        <v>14.1</v>
      </c>
      <c r="AN10" s="87">
        <f t="shared" si="4"/>
        <v>0</v>
      </c>
      <c r="AO10" s="76">
        <v>1</v>
      </c>
      <c r="AP10" s="312"/>
      <c r="AQ10" s="306">
        <v>5</v>
      </c>
      <c r="AR10" s="92"/>
      <c r="AS10" s="93"/>
      <c r="AT10" s="77">
        <v>5</v>
      </c>
      <c r="AU10" s="92"/>
      <c r="AV10" s="91"/>
      <c r="AW10" s="78"/>
      <c r="AX10" s="77"/>
      <c r="AY10" s="90"/>
      <c r="AZ10" s="89">
        <v>5</v>
      </c>
      <c r="BA10" s="94"/>
      <c r="BB10" s="66"/>
      <c r="BC10" s="96">
        <f t="shared" si="2"/>
        <v>20.066666666666666</v>
      </c>
      <c r="BD10" s="104"/>
      <c r="BE10" s="105"/>
      <c r="BF10" s="99">
        <f t="shared" si="5"/>
        <v>20.066666666666666</v>
      </c>
      <c r="BG10" s="100" t="str">
        <f t="shared" si="6"/>
        <v>F</v>
      </c>
      <c r="BH10" s="101">
        <f t="shared" si="7"/>
        <v>2</v>
      </c>
      <c r="BI10" s="106"/>
      <c r="BJ10" s="524"/>
      <c r="BK10" s="285" t="s">
        <v>328</v>
      </c>
      <c r="BL10" s="286"/>
      <c r="BM10" s="286"/>
      <c r="BN10" s="286"/>
      <c r="BO10" s="287"/>
    </row>
    <row r="11" spans="1:67" ht="18.75">
      <c r="A11" s="74">
        <v>6</v>
      </c>
      <c r="B11" s="522" t="s">
        <v>430</v>
      </c>
      <c r="C11" s="76">
        <v>1</v>
      </c>
      <c r="D11" s="77"/>
      <c r="E11" s="78">
        <v>5</v>
      </c>
      <c r="F11" s="79">
        <v>4</v>
      </c>
      <c r="G11" s="80">
        <v>5</v>
      </c>
      <c r="H11" s="81">
        <v>1</v>
      </c>
      <c r="I11" s="78"/>
      <c r="J11" s="78"/>
      <c r="K11" s="79"/>
      <c r="L11" s="82"/>
      <c r="M11" s="76">
        <v>1</v>
      </c>
      <c r="N11" s="83"/>
      <c r="O11" s="78"/>
      <c r="P11" s="78"/>
      <c r="Q11" s="79"/>
      <c r="R11" s="85"/>
      <c r="S11" s="86">
        <f t="shared" si="0"/>
        <v>6.8</v>
      </c>
      <c r="T11" s="87">
        <f t="shared" si="3"/>
        <v>0</v>
      </c>
      <c r="U11" s="76"/>
      <c r="V11" s="88"/>
      <c r="W11" s="88"/>
      <c r="X11" s="78"/>
      <c r="Y11" s="78"/>
      <c r="Z11" s="80"/>
      <c r="AA11" s="136"/>
      <c r="AB11" s="89">
        <v>5</v>
      </c>
      <c r="AC11" s="313"/>
      <c r="AD11" s="78"/>
      <c r="AE11" s="90">
        <v>5</v>
      </c>
      <c r="AF11" s="312">
        <v>4</v>
      </c>
      <c r="AG11" s="135"/>
      <c r="AH11" s="81"/>
      <c r="AI11" s="81"/>
      <c r="AJ11" s="78">
        <v>4</v>
      </c>
      <c r="AK11" s="78">
        <v>5</v>
      </c>
      <c r="AL11" s="78">
        <v>4</v>
      </c>
      <c r="AM11" s="86">
        <f t="shared" si="1"/>
        <v>16.899999999999999</v>
      </c>
      <c r="AN11" s="87">
        <f t="shared" si="4"/>
        <v>1</v>
      </c>
      <c r="AO11" s="76">
        <v>1</v>
      </c>
      <c r="AP11" s="306"/>
      <c r="AQ11" s="306">
        <v>5</v>
      </c>
      <c r="AR11" s="92"/>
      <c r="AS11" s="93"/>
      <c r="AT11" s="93">
        <v>5</v>
      </c>
      <c r="AU11" s="92"/>
      <c r="AV11" s="91"/>
      <c r="AW11" s="78"/>
      <c r="AX11" s="93"/>
      <c r="AY11" s="90"/>
      <c r="AZ11" s="89">
        <v>5</v>
      </c>
      <c r="BA11" s="94"/>
      <c r="BB11" s="66"/>
      <c r="BC11" s="96">
        <f t="shared" si="2"/>
        <v>21.933333333333334</v>
      </c>
      <c r="BD11" s="104"/>
      <c r="BE11" s="105"/>
      <c r="BF11" s="99">
        <f t="shared" si="5"/>
        <v>21.933333333333334</v>
      </c>
      <c r="BG11" s="100" t="str">
        <f t="shared" si="6"/>
        <v>F</v>
      </c>
      <c r="BH11" s="101">
        <f t="shared" si="7"/>
        <v>2</v>
      </c>
      <c r="BI11" s="136"/>
      <c r="BJ11" s="172"/>
      <c r="BK11" s="525" t="s">
        <v>431</v>
      </c>
      <c r="BL11" s="443"/>
      <c r="BM11" s="443"/>
      <c r="BN11" s="443"/>
      <c r="BO11" s="444"/>
    </row>
    <row r="12" spans="1:67" ht="18.75">
      <c r="A12" s="74">
        <v>7</v>
      </c>
      <c r="B12" s="522" t="s">
        <v>329</v>
      </c>
      <c r="C12" s="528">
        <v>1</v>
      </c>
      <c r="D12" s="137"/>
      <c r="E12" s="137">
        <v>4</v>
      </c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2</v>
      </c>
      <c r="T12" s="87">
        <f t="shared" si="3"/>
        <v>0</v>
      </c>
      <c r="U12" s="76"/>
      <c r="V12" s="88"/>
      <c r="W12" s="88"/>
      <c r="X12" s="78"/>
      <c r="Y12" s="78"/>
      <c r="Z12" s="80"/>
      <c r="AA12" s="136"/>
      <c r="AB12" s="89"/>
      <c r="AC12" s="313"/>
      <c r="AD12" s="78"/>
      <c r="AE12" s="90"/>
      <c r="AF12" s="312"/>
      <c r="AG12" s="76"/>
      <c r="AH12" s="81"/>
      <c r="AI12" s="81"/>
      <c r="AJ12" s="78">
        <v>5</v>
      </c>
      <c r="AK12" s="78"/>
      <c r="AL12" s="78"/>
      <c r="AM12" s="86">
        <f t="shared" si="1"/>
        <v>3.5</v>
      </c>
      <c r="AN12" s="87">
        <f t="shared" si="4"/>
        <v>0</v>
      </c>
      <c r="AO12" s="76">
        <v>1</v>
      </c>
      <c r="AP12" s="306"/>
      <c r="AQ12" s="306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3</v>
      </c>
      <c r="BD12" s="104"/>
      <c r="BE12" s="105"/>
      <c r="BF12" s="99">
        <f t="shared" si="5"/>
        <v>3</v>
      </c>
      <c r="BG12" s="100" t="str">
        <f t="shared" si="6"/>
        <v>F</v>
      </c>
      <c r="BH12" s="101">
        <f t="shared" si="7"/>
        <v>2</v>
      </c>
      <c r="BI12" s="106"/>
      <c r="BJ12" s="524"/>
      <c r="BK12" s="525"/>
      <c r="BL12" s="443"/>
      <c r="BM12" s="443"/>
      <c r="BN12" s="443"/>
      <c r="BO12" s="444"/>
    </row>
    <row r="13" spans="1:67" ht="18.75">
      <c r="A13" s="139">
        <v>8</v>
      </c>
      <c r="B13" s="522" t="s">
        <v>330</v>
      </c>
      <c r="C13" s="76">
        <v>1</v>
      </c>
      <c r="D13" s="77"/>
      <c r="E13" s="78">
        <v>5</v>
      </c>
      <c r="F13" s="78"/>
      <c r="G13" s="80">
        <v>4</v>
      </c>
      <c r="H13" s="81">
        <v>1</v>
      </c>
      <c r="I13" s="78"/>
      <c r="J13" s="78"/>
      <c r="K13" s="79"/>
      <c r="L13" s="80"/>
      <c r="M13" s="76">
        <v>1</v>
      </c>
      <c r="N13" s="83"/>
      <c r="O13" s="93"/>
      <c r="P13" s="78"/>
      <c r="Q13" s="79">
        <v>1</v>
      </c>
      <c r="R13" s="85">
        <v>4</v>
      </c>
      <c r="S13" s="86">
        <f t="shared" si="0"/>
        <v>6.8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>
        <v>1</v>
      </c>
      <c r="AB13" s="89">
        <v>5</v>
      </c>
      <c r="AC13" s="313">
        <v>5</v>
      </c>
      <c r="AD13" s="78"/>
      <c r="AE13" s="90">
        <v>5</v>
      </c>
      <c r="AF13" s="312"/>
      <c r="AG13" s="135"/>
      <c r="AH13" s="140"/>
      <c r="AI13" s="140"/>
      <c r="AJ13" s="78">
        <v>4</v>
      </c>
      <c r="AK13" s="78">
        <v>4</v>
      </c>
      <c r="AL13" s="78">
        <v>4</v>
      </c>
      <c r="AM13" s="86">
        <f t="shared" si="1"/>
        <v>17.399999999999999</v>
      </c>
      <c r="AN13" s="87">
        <f t="shared" si="4"/>
        <v>1</v>
      </c>
      <c r="AO13" s="92"/>
      <c r="AP13" s="306"/>
      <c r="AQ13" s="306"/>
      <c r="AR13" s="92"/>
      <c r="AS13" s="93"/>
      <c r="AT13" s="93">
        <v>4</v>
      </c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14.266666666666666</v>
      </c>
      <c r="BD13" s="104"/>
      <c r="BE13" s="105"/>
      <c r="BF13" s="99">
        <f t="shared" si="5"/>
        <v>14.266666666666666</v>
      </c>
      <c r="BG13" s="100" t="str">
        <f t="shared" si="6"/>
        <v>F</v>
      </c>
      <c r="BH13" s="101">
        <f t="shared" si="7"/>
        <v>2</v>
      </c>
      <c r="BI13" s="106"/>
      <c r="BJ13" s="524"/>
      <c r="BK13" s="204" t="s">
        <v>331</v>
      </c>
      <c r="BL13" s="283"/>
      <c r="BM13" s="283"/>
      <c r="BN13" s="283"/>
      <c r="BO13" s="444"/>
    </row>
    <row r="14" spans="1:67" ht="18.75">
      <c r="A14" s="141">
        <v>9</v>
      </c>
      <c r="B14" s="522" t="s">
        <v>332</v>
      </c>
      <c r="C14" s="136"/>
      <c r="D14" s="137"/>
      <c r="E14" s="137">
        <v>4</v>
      </c>
      <c r="F14" s="137"/>
      <c r="G14" s="170"/>
      <c r="I14" s="78"/>
      <c r="J14" s="78"/>
      <c r="K14" s="79"/>
      <c r="L14" s="80"/>
      <c r="M14" s="76">
        <v>1</v>
      </c>
      <c r="N14" s="83"/>
      <c r="O14" s="93"/>
      <c r="P14" s="78"/>
      <c r="Q14" s="79"/>
      <c r="R14" s="85"/>
      <c r="S14" s="86">
        <f t="shared" si="0"/>
        <v>2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13"/>
      <c r="AD14" s="78"/>
      <c r="AE14" s="90"/>
      <c r="AF14" s="306"/>
      <c r="AG14" s="76"/>
      <c r="AH14" s="81"/>
      <c r="AI14" s="81"/>
      <c r="AJ14" s="78"/>
      <c r="AK14" s="78"/>
      <c r="AL14" s="78"/>
      <c r="AM14" s="86">
        <f t="shared" si="1"/>
        <v>1</v>
      </c>
      <c r="AN14" s="87">
        <f t="shared" si="4"/>
        <v>0</v>
      </c>
      <c r="AO14" s="92"/>
      <c r="AP14" s="312"/>
      <c r="AQ14" s="306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0.66666666666666663</v>
      </c>
      <c r="BD14" s="104"/>
      <c r="BE14" s="105"/>
      <c r="BF14" s="99">
        <f t="shared" si="5"/>
        <v>0.66666666666666663</v>
      </c>
      <c r="BG14" s="100" t="str">
        <f t="shared" si="6"/>
        <v>F</v>
      </c>
      <c r="BH14" s="101">
        <f t="shared" si="7"/>
        <v>2</v>
      </c>
      <c r="BI14" s="136"/>
      <c r="BJ14" s="172"/>
      <c r="BK14" s="204" t="s">
        <v>427</v>
      </c>
      <c r="BL14" s="283"/>
      <c r="BM14" s="283"/>
      <c r="BN14" s="283"/>
      <c r="BO14" s="284"/>
    </row>
    <row r="15" spans="1:67" ht="18.75">
      <c r="A15" s="141">
        <v>10</v>
      </c>
      <c r="B15" s="522" t="s">
        <v>333</v>
      </c>
      <c r="C15" s="76">
        <v>1</v>
      </c>
      <c r="D15" s="78"/>
      <c r="E15" s="78">
        <v>4</v>
      </c>
      <c r="F15" s="78"/>
      <c r="G15" s="80"/>
      <c r="H15" s="81"/>
      <c r="I15" s="137"/>
      <c r="J15" s="137"/>
      <c r="K15" s="137"/>
      <c r="L15" s="172"/>
      <c r="M15" s="136">
        <v>1</v>
      </c>
      <c r="N15" s="137"/>
      <c r="O15" s="137"/>
      <c r="P15" s="137"/>
      <c r="Q15" s="137"/>
      <c r="R15" s="170"/>
      <c r="S15" s="86">
        <f t="shared" si="0"/>
        <v>2.4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25"/>
      <c r="AD15" s="137"/>
      <c r="AE15" s="137"/>
      <c r="AF15" s="312"/>
      <c r="AG15" s="136"/>
      <c r="AH15" s="137"/>
      <c r="AI15" s="137"/>
      <c r="AJ15" s="137">
        <v>5</v>
      </c>
      <c r="AK15" s="137"/>
      <c r="AL15" s="137"/>
      <c r="AM15" s="174">
        <f t="shared" si="1"/>
        <v>3.7</v>
      </c>
      <c r="AN15" s="175">
        <f t="shared" si="4"/>
        <v>0</v>
      </c>
      <c r="AO15" s="171">
        <v>1</v>
      </c>
      <c r="AP15" s="306"/>
      <c r="AQ15" s="306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3.1333333333333333</v>
      </c>
      <c r="BD15" s="104"/>
      <c r="BE15" s="105"/>
      <c r="BF15" s="99">
        <f t="shared" si="5"/>
        <v>3.1333333333333333</v>
      </c>
      <c r="BG15" s="100" t="str">
        <f t="shared" si="6"/>
        <v>F</v>
      </c>
      <c r="BH15" s="254">
        <f t="shared" si="7"/>
        <v>2</v>
      </c>
      <c r="BI15" s="136"/>
      <c r="BJ15" s="172"/>
      <c r="BK15" s="204" t="s">
        <v>448</v>
      </c>
      <c r="BL15" s="283"/>
      <c r="BM15" s="283"/>
      <c r="BN15" s="283"/>
      <c r="BO15" s="284"/>
    </row>
    <row r="16" spans="1:67" ht="18.75">
      <c r="A16" s="141">
        <v>11</v>
      </c>
      <c r="B16" s="522" t="s">
        <v>429</v>
      </c>
      <c r="C16" s="76">
        <v>1</v>
      </c>
      <c r="D16" s="78"/>
      <c r="E16" s="78">
        <v>4</v>
      </c>
      <c r="F16" s="78">
        <v>4</v>
      </c>
      <c r="G16" s="80">
        <v>4</v>
      </c>
      <c r="H16" s="81">
        <v>1</v>
      </c>
      <c r="I16" s="137"/>
      <c r="J16" s="137"/>
      <c r="K16" s="137"/>
      <c r="L16" s="172"/>
      <c r="M16" s="136">
        <v>1</v>
      </c>
      <c r="N16" s="137"/>
      <c r="O16" s="137"/>
      <c r="P16" s="137"/>
      <c r="Q16" s="137">
        <v>1</v>
      </c>
      <c r="R16" s="170"/>
      <c r="S16" s="86">
        <f t="shared" si="0"/>
        <v>6.4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>
        <v>5</v>
      </c>
      <c r="AC16" s="314"/>
      <c r="AD16" s="137"/>
      <c r="AE16" s="137">
        <v>5</v>
      </c>
      <c r="AF16" s="306"/>
      <c r="AG16" s="136"/>
      <c r="AH16" s="137"/>
      <c r="AI16" s="137"/>
      <c r="AJ16" s="137">
        <v>5</v>
      </c>
      <c r="AK16" s="137">
        <v>4</v>
      </c>
      <c r="AL16" s="137">
        <v>5</v>
      </c>
      <c r="AM16" s="174">
        <f t="shared" si="1"/>
        <v>15.2</v>
      </c>
      <c r="AN16" s="175">
        <f t="shared" si="4"/>
        <v>1</v>
      </c>
      <c r="AO16" s="171">
        <v>1</v>
      </c>
      <c r="AP16" s="306"/>
      <c r="AQ16" s="306"/>
      <c r="AR16" s="136"/>
      <c r="AS16" s="137"/>
      <c r="AT16" s="137">
        <v>4</v>
      </c>
      <c r="AU16" s="136"/>
      <c r="AV16" s="137"/>
      <c r="AW16" s="137"/>
      <c r="AX16" s="137"/>
      <c r="AY16" s="137"/>
      <c r="AZ16" s="137">
        <v>5</v>
      </c>
      <c r="BA16" s="137"/>
      <c r="BB16" s="170"/>
      <c r="BC16" s="86">
        <f t="shared" si="2"/>
        <v>16.8</v>
      </c>
      <c r="BD16" s="104"/>
      <c r="BE16" s="105"/>
      <c r="BF16" s="99">
        <f t="shared" si="5"/>
        <v>16.8</v>
      </c>
      <c r="BG16" s="100" t="str">
        <f t="shared" si="6"/>
        <v>F</v>
      </c>
      <c r="BH16" s="254">
        <f t="shared" si="7"/>
        <v>2</v>
      </c>
      <c r="BI16" s="136"/>
      <c r="BJ16" s="172"/>
      <c r="BK16" s="525" t="s">
        <v>455</v>
      </c>
      <c r="BL16" s="443"/>
      <c r="BM16" s="443"/>
      <c r="BN16" s="443"/>
      <c r="BO16" s="444"/>
    </row>
    <row r="17" spans="1:67" ht="18.75">
      <c r="A17" s="141">
        <v>12</v>
      </c>
      <c r="B17" s="522" t="s">
        <v>334</v>
      </c>
      <c r="C17" s="167">
        <v>1</v>
      </c>
      <c r="D17" s="168"/>
      <c r="E17" s="168">
        <v>5</v>
      </c>
      <c r="F17" s="318">
        <v>5</v>
      </c>
      <c r="G17" s="170">
        <v>5</v>
      </c>
      <c r="H17" s="171">
        <v>1</v>
      </c>
      <c r="I17" s="137"/>
      <c r="J17" s="137"/>
      <c r="K17" s="137"/>
      <c r="L17" s="172"/>
      <c r="M17" s="136">
        <v>1</v>
      </c>
      <c r="N17" s="137"/>
      <c r="O17" s="137"/>
      <c r="P17" s="137"/>
      <c r="Q17" s="137">
        <v>1</v>
      </c>
      <c r="R17" s="170"/>
      <c r="S17" s="86">
        <f t="shared" si="0"/>
        <v>7.6</v>
      </c>
      <c r="T17" s="87">
        <f t="shared" si="3"/>
        <v>1</v>
      </c>
      <c r="U17" s="136"/>
      <c r="V17" s="137"/>
      <c r="W17" s="137"/>
      <c r="X17" s="137"/>
      <c r="Y17" s="137"/>
      <c r="Z17" s="170"/>
      <c r="AA17" s="136">
        <v>1</v>
      </c>
      <c r="AB17" s="137">
        <v>5</v>
      </c>
      <c r="AC17" s="314">
        <v>5</v>
      </c>
      <c r="AD17" s="137"/>
      <c r="AE17" s="137">
        <v>5</v>
      </c>
      <c r="AF17" s="312">
        <v>5</v>
      </c>
      <c r="AG17" s="136"/>
      <c r="AH17" s="137"/>
      <c r="AI17" s="137"/>
      <c r="AJ17" s="137">
        <v>5</v>
      </c>
      <c r="AK17" s="137">
        <v>4</v>
      </c>
      <c r="AL17" s="137">
        <v>5</v>
      </c>
      <c r="AM17" s="174">
        <f t="shared" si="1"/>
        <v>21.3</v>
      </c>
      <c r="AN17" s="175">
        <f t="shared" si="4"/>
        <v>1</v>
      </c>
      <c r="AO17" s="171">
        <v>1</v>
      </c>
      <c r="AP17" s="306"/>
      <c r="AQ17" s="306">
        <v>5</v>
      </c>
      <c r="AR17" s="136"/>
      <c r="AS17" s="137"/>
      <c r="AT17" s="137">
        <v>5</v>
      </c>
      <c r="AU17" s="136"/>
      <c r="AV17" s="137"/>
      <c r="AW17" s="137"/>
      <c r="AX17" s="137"/>
      <c r="AY17" s="137"/>
      <c r="AZ17" s="137">
        <v>5</v>
      </c>
      <c r="BA17" s="137"/>
      <c r="BB17" s="170"/>
      <c r="BC17" s="86">
        <f t="shared" si="2"/>
        <v>24.866666666666664</v>
      </c>
      <c r="BD17" s="104"/>
      <c r="BE17" s="105"/>
      <c r="BF17" s="99">
        <f t="shared" si="5"/>
        <v>24.866666666666664</v>
      </c>
      <c r="BG17" s="100" t="str">
        <f t="shared" si="6"/>
        <v>F</v>
      </c>
      <c r="BH17" s="254">
        <f t="shared" si="7"/>
        <v>2</v>
      </c>
      <c r="BI17" s="136"/>
      <c r="BJ17" s="172"/>
      <c r="BK17" s="204" t="s">
        <v>335</v>
      </c>
      <c r="BL17" s="283"/>
      <c r="BM17" s="283"/>
      <c r="BN17" s="283"/>
      <c r="BO17" s="284"/>
    </row>
    <row r="18" spans="1:67" ht="18.75">
      <c r="A18" s="141">
        <v>13</v>
      </c>
      <c r="B18" s="522" t="s">
        <v>458</v>
      </c>
      <c r="C18" s="167">
        <v>1</v>
      </c>
      <c r="D18" s="168"/>
      <c r="E18" s="168">
        <v>5</v>
      </c>
      <c r="F18" s="169">
        <v>4</v>
      </c>
      <c r="G18" s="170">
        <v>5</v>
      </c>
      <c r="H18" s="171">
        <v>1</v>
      </c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86">
        <f t="shared" si="0"/>
        <v>6.4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36"/>
      <c r="AB18" s="137">
        <v>5</v>
      </c>
      <c r="AC18" s="314">
        <v>5</v>
      </c>
      <c r="AD18" s="137"/>
      <c r="AE18" s="137">
        <v>5</v>
      </c>
      <c r="AF18" s="312">
        <v>4</v>
      </c>
      <c r="AG18" s="136"/>
      <c r="AH18" s="137"/>
      <c r="AI18" s="137"/>
      <c r="AJ18" s="137">
        <v>5</v>
      </c>
      <c r="AK18" s="137">
        <v>4</v>
      </c>
      <c r="AL18" s="137">
        <v>4</v>
      </c>
      <c r="AM18" s="174">
        <f t="shared" si="1"/>
        <v>19.2</v>
      </c>
      <c r="AN18" s="175">
        <f t="shared" si="4"/>
        <v>1</v>
      </c>
      <c r="AO18" s="171"/>
      <c r="AP18" s="306"/>
      <c r="AQ18" s="306">
        <v>5</v>
      </c>
      <c r="AR18" s="136"/>
      <c r="AS18" s="137"/>
      <c r="AT18" s="137">
        <v>5</v>
      </c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19.466666666666665</v>
      </c>
      <c r="BD18" s="104"/>
      <c r="BE18" s="105"/>
      <c r="BF18" s="99">
        <f t="shared" si="5"/>
        <v>19.466666666666665</v>
      </c>
      <c r="BG18" s="100" t="str">
        <f t="shared" si="6"/>
        <v>F</v>
      </c>
      <c r="BH18" s="254">
        <f t="shared" si="7"/>
        <v>2</v>
      </c>
      <c r="BI18" s="136"/>
      <c r="BJ18" s="172"/>
      <c r="BK18" s="525"/>
      <c r="BL18" s="443"/>
      <c r="BM18" s="443"/>
      <c r="BN18" s="443"/>
      <c r="BO18" s="444"/>
    </row>
    <row r="19" spans="1:67" ht="18.75">
      <c r="A19" s="141">
        <v>14</v>
      </c>
      <c r="B19" s="522" t="s">
        <v>336</v>
      </c>
      <c r="C19" s="167">
        <v>1</v>
      </c>
      <c r="D19" s="168">
        <v>5</v>
      </c>
      <c r="E19" s="168">
        <v>4</v>
      </c>
      <c r="F19" s="169">
        <v>5</v>
      </c>
      <c r="G19" s="170"/>
      <c r="H19" s="171">
        <v>1</v>
      </c>
      <c r="I19" s="137"/>
      <c r="J19" s="137"/>
      <c r="K19" s="137"/>
      <c r="L19" s="172"/>
      <c r="M19" s="136">
        <v>1</v>
      </c>
      <c r="N19" s="137"/>
      <c r="O19" s="137"/>
      <c r="P19" s="137"/>
      <c r="Q19" s="137"/>
      <c r="R19" s="170"/>
      <c r="S19" s="86">
        <f t="shared" si="0"/>
        <v>6.8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36">
        <v>1</v>
      </c>
      <c r="AB19" s="137">
        <v>5</v>
      </c>
      <c r="AC19" s="314"/>
      <c r="AD19" s="137"/>
      <c r="AE19" s="137">
        <v>5</v>
      </c>
      <c r="AF19" s="306">
        <v>5</v>
      </c>
      <c r="AG19" s="136"/>
      <c r="AH19" s="137"/>
      <c r="AI19" s="137"/>
      <c r="AJ19" s="137">
        <v>5</v>
      </c>
      <c r="AK19" s="137">
        <v>5</v>
      </c>
      <c r="AL19" s="137">
        <v>5</v>
      </c>
      <c r="AM19" s="174">
        <f t="shared" si="1"/>
        <v>18.899999999999999</v>
      </c>
      <c r="AN19" s="175">
        <f t="shared" si="4"/>
        <v>1</v>
      </c>
      <c r="AO19" s="171"/>
      <c r="AP19" s="306"/>
      <c r="AQ19" s="306">
        <v>4</v>
      </c>
      <c r="AR19" s="136"/>
      <c r="AS19" s="137"/>
      <c r="AT19" s="137">
        <v>5</v>
      </c>
      <c r="AU19" s="136"/>
      <c r="AV19" s="137"/>
      <c r="AW19" s="137"/>
      <c r="AX19" s="137"/>
      <c r="AY19" s="137"/>
      <c r="AZ19" s="137">
        <v>5</v>
      </c>
      <c r="BA19" s="137"/>
      <c r="BB19" s="170"/>
      <c r="BC19" s="86">
        <f t="shared" si="2"/>
        <v>21.933333333333334</v>
      </c>
      <c r="BD19" s="104"/>
      <c r="BE19" s="105"/>
      <c r="BF19" s="99">
        <f t="shared" si="5"/>
        <v>21.933333333333334</v>
      </c>
      <c r="BG19" s="100" t="str">
        <f t="shared" si="6"/>
        <v>F</v>
      </c>
      <c r="BH19" s="254">
        <f t="shared" si="7"/>
        <v>2</v>
      </c>
      <c r="BI19" s="136"/>
      <c r="BJ19" s="172"/>
      <c r="BK19" s="204" t="s">
        <v>337</v>
      </c>
      <c r="BL19" s="283"/>
      <c r="BM19" s="283"/>
      <c r="BN19" s="283"/>
      <c r="BO19" s="284"/>
    </row>
    <row r="20" spans="1:67" ht="18.75">
      <c r="A20" s="141">
        <v>15</v>
      </c>
      <c r="B20" s="522" t="s">
        <v>338</v>
      </c>
      <c r="C20" s="529">
        <v>1</v>
      </c>
      <c r="D20" s="137"/>
      <c r="E20" s="137"/>
      <c r="F20" s="137">
        <v>4</v>
      </c>
      <c r="G20" s="170">
        <v>5</v>
      </c>
      <c r="H20" s="530">
        <v>1</v>
      </c>
      <c r="I20" s="137"/>
      <c r="J20" s="137"/>
      <c r="K20" s="137"/>
      <c r="L20" s="172"/>
      <c r="M20" s="136">
        <v>1</v>
      </c>
      <c r="N20" s="137"/>
      <c r="O20" s="137"/>
      <c r="P20" s="137"/>
      <c r="Q20" s="137"/>
      <c r="R20" s="170"/>
      <c r="S20" s="86">
        <f t="shared" si="0"/>
        <v>4.8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36"/>
      <c r="AB20" s="137"/>
      <c r="AC20" s="314"/>
      <c r="AD20" s="137"/>
      <c r="AE20" s="137"/>
      <c r="AF20" s="312"/>
      <c r="AG20" s="136"/>
      <c r="AH20" s="137"/>
      <c r="AI20" s="137"/>
      <c r="AJ20" s="137">
        <v>5</v>
      </c>
      <c r="AK20" s="137"/>
      <c r="AL20" s="137"/>
      <c r="AM20" s="174">
        <f t="shared" si="1"/>
        <v>4.9000000000000004</v>
      </c>
      <c r="AN20" s="175">
        <f t="shared" si="4"/>
        <v>0</v>
      </c>
      <c r="AO20" s="171"/>
      <c r="AP20" s="306"/>
      <c r="AQ20" s="306"/>
      <c r="AR20" s="136"/>
      <c r="AS20" s="137"/>
      <c r="AT20" s="137">
        <v>5</v>
      </c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6.6000000000000005</v>
      </c>
      <c r="BD20" s="104"/>
      <c r="BE20" s="105"/>
      <c r="BF20" s="99">
        <f t="shared" si="5"/>
        <v>6.6000000000000005</v>
      </c>
      <c r="BG20" s="100" t="str">
        <f t="shared" si="6"/>
        <v>F</v>
      </c>
      <c r="BH20" s="254">
        <f t="shared" si="7"/>
        <v>2</v>
      </c>
      <c r="BI20" s="136"/>
      <c r="BJ20" s="172"/>
      <c r="BK20" s="525" t="s">
        <v>428</v>
      </c>
      <c r="BL20" s="443"/>
      <c r="BM20" s="443"/>
      <c r="BN20" s="443"/>
      <c r="BO20" s="444"/>
    </row>
    <row r="21" spans="1:67" ht="18.75">
      <c r="A21" s="141">
        <v>16</v>
      </c>
      <c r="B21" s="170" t="s">
        <v>434</v>
      </c>
      <c r="C21" s="136"/>
      <c r="D21" s="137"/>
      <c r="E21" s="137">
        <v>4</v>
      </c>
      <c r="F21" s="137"/>
      <c r="G21" s="170"/>
      <c r="H21" s="136"/>
      <c r="I21" s="137"/>
      <c r="J21" s="137"/>
      <c r="K21" s="137"/>
      <c r="L21" s="172"/>
      <c r="M21" s="136">
        <v>1</v>
      </c>
      <c r="N21" s="137"/>
      <c r="O21" s="137"/>
      <c r="P21" s="137"/>
      <c r="Q21" s="137"/>
      <c r="R21" s="170"/>
      <c r="S21" s="86">
        <f t="shared" si="0"/>
        <v>2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36"/>
      <c r="AB21" s="137"/>
      <c r="AC21" s="314">
        <v>5</v>
      </c>
      <c r="AD21" s="176"/>
      <c r="AE21" s="137"/>
      <c r="AF21" s="312"/>
      <c r="AG21" s="136"/>
      <c r="AH21" s="176"/>
      <c r="AI21" s="176"/>
      <c r="AJ21" s="137">
        <v>5</v>
      </c>
      <c r="AK21" s="137">
        <v>5</v>
      </c>
      <c r="AL21" s="137"/>
      <c r="AM21" s="174">
        <f t="shared" si="1"/>
        <v>8.5</v>
      </c>
      <c r="AN21" s="175">
        <f t="shared" si="4"/>
        <v>0</v>
      </c>
      <c r="AO21" s="171"/>
      <c r="AP21" s="306"/>
      <c r="AQ21" s="306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5.666666666666667</v>
      </c>
      <c r="BD21" s="104"/>
      <c r="BE21" s="105"/>
      <c r="BF21" s="99">
        <f t="shared" si="5"/>
        <v>5.666666666666667</v>
      </c>
      <c r="BG21" s="100" t="str">
        <f t="shared" si="6"/>
        <v>F</v>
      </c>
      <c r="BH21" s="254">
        <f t="shared" si="7"/>
        <v>2</v>
      </c>
      <c r="BI21" s="136"/>
      <c r="BJ21" s="172"/>
      <c r="BK21" s="525" t="s">
        <v>435</v>
      </c>
      <c r="BL21" s="443"/>
      <c r="BM21" s="443"/>
      <c r="BN21" s="443"/>
      <c r="BO21" s="444"/>
    </row>
    <row r="22" spans="1:67" ht="18.75">
      <c r="A22" s="141">
        <v>17</v>
      </c>
      <c r="B22" s="170" t="s">
        <v>436</v>
      </c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>
        <v>1</v>
      </c>
      <c r="N22" s="137"/>
      <c r="O22" s="137"/>
      <c r="P22" s="137"/>
      <c r="Q22" s="137"/>
      <c r="R22" s="170"/>
      <c r="S22" s="86">
        <f t="shared" si="0"/>
        <v>0.4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36"/>
      <c r="AB22" s="137"/>
      <c r="AC22" s="314"/>
      <c r="AD22" s="137"/>
      <c r="AE22" s="137"/>
      <c r="AF22" s="306"/>
      <c r="AG22" s="136"/>
      <c r="AH22" s="137"/>
      <c r="AI22" s="137"/>
      <c r="AJ22" s="137">
        <v>3</v>
      </c>
      <c r="AK22" s="137"/>
      <c r="AL22" s="137"/>
      <c r="AM22" s="174">
        <f t="shared" si="1"/>
        <v>1.7</v>
      </c>
      <c r="AN22" s="175">
        <f t="shared" si="4"/>
        <v>0</v>
      </c>
      <c r="AO22" s="171"/>
      <c r="AP22" s="312"/>
      <c r="AQ22" s="306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1.1333333333333333</v>
      </c>
      <c r="BD22" s="104"/>
      <c r="BE22" s="105"/>
      <c r="BF22" s="99">
        <f t="shared" si="5"/>
        <v>1.1333333333333333</v>
      </c>
      <c r="BG22" s="100" t="str">
        <f t="shared" si="6"/>
        <v>F</v>
      </c>
      <c r="BH22" s="254">
        <f t="shared" si="7"/>
        <v>2</v>
      </c>
      <c r="BI22" s="136"/>
      <c r="BJ22" s="172"/>
      <c r="BK22" s="525" t="s">
        <v>428</v>
      </c>
      <c r="BL22" s="443"/>
      <c r="BM22" s="443"/>
      <c r="BN22" s="443"/>
      <c r="BO22" s="444"/>
    </row>
    <row r="23" spans="1:67" ht="19.5" thickBot="1">
      <c r="A23" s="141">
        <v>18</v>
      </c>
      <c r="B23" s="180" t="s">
        <v>459</v>
      </c>
      <c r="C23" s="182"/>
      <c r="D23" s="179"/>
      <c r="E23" s="179">
        <v>4</v>
      </c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86">
        <f t="shared" si="0"/>
        <v>1.6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82"/>
      <c r="AB23" s="179">
        <v>4</v>
      </c>
      <c r="AC23" s="335"/>
      <c r="AD23" s="179"/>
      <c r="AE23" s="179">
        <v>4</v>
      </c>
      <c r="AF23" s="531"/>
      <c r="AG23" s="182"/>
      <c r="AH23" s="179"/>
      <c r="AI23" s="179"/>
      <c r="AJ23" s="179">
        <v>4</v>
      </c>
      <c r="AK23" s="179"/>
      <c r="AL23" s="179"/>
      <c r="AM23" s="185">
        <f t="shared" si="1"/>
        <v>6.8</v>
      </c>
      <c r="AN23" s="186">
        <f t="shared" si="4"/>
        <v>0</v>
      </c>
      <c r="AO23" s="178">
        <v>1</v>
      </c>
      <c r="AP23" s="416"/>
      <c r="AQ23" s="532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5.2</v>
      </c>
      <c r="BD23" s="188"/>
      <c r="BE23" s="189"/>
      <c r="BF23" s="190">
        <f t="shared" si="5"/>
        <v>5.2</v>
      </c>
      <c r="BG23" s="191" t="str">
        <f t="shared" si="6"/>
        <v>F</v>
      </c>
      <c r="BH23" s="261">
        <f t="shared" si="7"/>
        <v>2</v>
      </c>
      <c r="BI23" s="182"/>
      <c r="BJ23" s="181"/>
      <c r="BK23" s="456"/>
      <c r="BL23" s="447"/>
      <c r="BM23" s="447"/>
      <c r="BN23" s="447"/>
      <c r="BO23" s="448"/>
    </row>
    <row r="24" spans="1:67">
      <c r="B24" s="624" t="s">
        <v>339</v>
      </c>
      <c r="G24" t="s">
        <v>546</v>
      </c>
      <c r="X24" s="624" t="s">
        <v>537</v>
      </c>
      <c r="Y24" s="624"/>
      <c r="Z24" s="624"/>
      <c r="AA24" s="624"/>
      <c r="AB24" s="624"/>
      <c r="AC24" s="624"/>
      <c r="AD24" s="624"/>
      <c r="AT24" s="624" t="s">
        <v>538</v>
      </c>
      <c r="AU24" s="624"/>
      <c r="AV24" s="624"/>
      <c r="AW24" s="624"/>
    </row>
    <row r="25" spans="1:67">
      <c r="B25" t="s">
        <v>536</v>
      </c>
      <c r="G25" t="s">
        <v>547</v>
      </c>
      <c r="X25" s="192" t="s">
        <v>518</v>
      </c>
      <c r="AT25" s="192" t="s">
        <v>532</v>
      </c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N25" s="192"/>
    </row>
    <row r="26" spans="1:67">
      <c r="A26" s="192">
        <v>1</v>
      </c>
      <c r="B26" s="192" t="s">
        <v>242</v>
      </c>
      <c r="C26" s="192" t="s">
        <v>534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t="s">
        <v>516</v>
      </c>
      <c r="AH26" t="s">
        <v>42</v>
      </c>
      <c r="AT26" s="192" t="s">
        <v>531</v>
      </c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</row>
    <row r="27" spans="1:67">
      <c r="A27">
        <v>2</v>
      </c>
      <c r="B27" t="s">
        <v>243</v>
      </c>
      <c r="X27" t="s">
        <v>39</v>
      </c>
      <c r="AH27" t="s">
        <v>43</v>
      </c>
      <c r="AT27" t="s">
        <v>516</v>
      </c>
      <c r="BD27" t="s">
        <v>526</v>
      </c>
    </row>
    <row r="28" spans="1:67">
      <c r="A28">
        <v>3</v>
      </c>
      <c r="B28" t="s">
        <v>244</v>
      </c>
      <c r="X28" t="s">
        <v>519</v>
      </c>
      <c r="AH28" t="s">
        <v>520</v>
      </c>
      <c r="AT28" t="s">
        <v>523</v>
      </c>
      <c r="BD28" t="s">
        <v>527</v>
      </c>
      <c r="BM28" s="192"/>
      <c r="BN28" s="192"/>
    </row>
    <row r="29" spans="1:67">
      <c r="A29">
        <v>4</v>
      </c>
      <c r="B29" t="s">
        <v>540</v>
      </c>
      <c r="X29" t="s">
        <v>522</v>
      </c>
      <c r="AH29" t="s">
        <v>521</v>
      </c>
      <c r="AT29" t="s">
        <v>524</v>
      </c>
      <c r="BD29" t="s">
        <v>528</v>
      </c>
    </row>
    <row r="30" spans="1:67">
      <c r="A30" s="192">
        <v>5</v>
      </c>
      <c r="B30" s="192" t="s">
        <v>541</v>
      </c>
      <c r="C30" s="192" t="s">
        <v>518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t="s">
        <v>535</v>
      </c>
      <c r="AT30" t="s">
        <v>525</v>
      </c>
      <c r="BD30" t="s">
        <v>529</v>
      </c>
    </row>
    <row r="31" spans="1:67">
      <c r="A31">
        <v>6</v>
      </c>
      <c r="B31" t="s">
        <v>542</v>
      </c>
      <c r="AT31" t="s">
        <v>530</v>
      </c>
    </row>
    <row r="32" spans="1:67">
      <c r="A32">
        <v>7</v>
      </c>
      <c r="B32" t="s">
        <v>232</v>
      </c>
      <c r="C32" s="192" t="s">
        <v>539</v>
      </c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AT32" s="192" t="s">
        <v>533</v>
      </c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</row>
    <row r="33" spans="1:11">
      <c r="A33">
        <v>8</v>
      </c>
      <c r="B33" t="s">
        <v>543</v>
      </c>
    </row>
    <row r="34" spans="1:11">
      <c r="A34">
        <v>9</v>
      </c>
      <c r="B34" t="s">
        <v>544</v>
      </c>
      <c r="K34" s="346" t="s">
        <v>247</v>
      </c>
    </row>
    <row r="35" spans="1:11">
      <c r="A35" s="344">
        <v>10</v>
      </c>
      <c r="B35" t="s">
        <v>545</v>
      </c>
      <c r="K35" t="s">
        <v>246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AT26:BI26" r:id="rId4" display="http://dispace.edu.nstu.ru/didesk/course/show/1302"/>
    <hyperlink ref="AT25:BN25" r:id="rId5" display="http://dispace.edu.nstu.ru/didesk/course/show/1033/15"/>
    <hyperlink ref="AT28:BN28" r:id="rId6" display="http://dispace.edu.nstu.ru/didesk/course/show/1033/20"/>
    <hyperlink ref="C26" r:id="rId7"/>
    <hyperlink ref="A26:W26" r:id="rId8" display="http://dispace.edu.nstu.ru/didesk/course/show/1033/22"/>
    <hyperlink ref="A30:W30" r:id="rId9" display="http://dispace.edu.nstu.ru/didesk/course/show/1033/1"/>
    <hyperlink ref="C32:Q32" r:id="rId10" display="https://cloud.mail.ru/home/Faces1.rar"/>
    <hyperlink ref="X25" r:id="rId1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35"/>
  <sheetViews>
    <sheetView zoomScale="80" zoomScaleNormal="80" workbookViewId="0">
      <selection activeCell="X39" sqref="X39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350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75.75">
      <c r="A4" s="1">
        <v>0</v>
      </c>
      <c r="B4" s="2"/>
      <c r="C4" s="3" t="s">
        <v>0</v>
      </c>
      <c r="D4" s="4" t="s">
        <v>210</v>
      </c>
      <c r="E4" s="4" t="s">
        <v>274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1" t="s">
        <v>231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655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548</v>
      </c>
      <c r="AA4" s="3" t="s">
        <v>21</v>
      </c>
      <c r="AB4" s="302" t="s">
        <v>232</v>
      </c>
      <c r="AC4" s="30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664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240</v>
      </c>
      <c r="AT4" s="10" t="s">
        <v>37</v>
      </c>
      <c r="AU4" s="603" t="s">
        <v>465</v>
      </c>
      <c r="AV4" s="19" t="s">
        <v>509</v>
      </c>
      <c r="AW4" s="19" t="s">
        <v>510</v>
      </c>
      <c r="AX4" s="13" t="s">
        <v>245</v>
      </c>
      <c r="AY4" s="13" t="s">
        <v>549</v>
      </c>
      <c r="AZ4" s="13" t="s">
        <v>279</v>
      </c>
      <c r="BA4" s="20" t="s">
        <v>300</v>
      </c>
      <c r="BB4" s="7" t="s">
        <v>558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34" t="s">
        <v>53</v>
      </c>
      <c r="D5" s="35" t="s">
        <v>54</v>
      </c>
      <c r="E5" s="35" t="s">
        <v>54</v>
      </c>
      <c r="F5" s="36"/>
      <c r="G5" s="36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656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665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22" t="s">
        <v>463</v>
      </c>
      <c r="C6" s="76">
        <v>1</v>
      </c>
      <c r="D6" s="77"/>
      <c r="E6" s="78">
        <v>4</v>
      </c>
      <c r="F6" s="79"/>
      <c r="G6" s="80">
        <v>3</v>
      </c>
      <c r="H6" s="76">
        <v>1</v>
      </c>
      <c r="I6" s="78"/>
      <c r="J6" s="78"/>
      <c r="K6" s="79"/>
      <c r="L6" s="82"/>
      <c r="M6" s="76">
        <v>1</v>
      </c>
      <c r="N6" s="83"/>
      <c r="O6" s="78"/>
      <c r="P6" s="84"/>
      <c r="Q6" s="84">
        <v>1</v>
      </c>
      <c r="R6" s="85"/>
      <c r="S6" s="86">
        <f t="shared" ref="S6:S23" si="0">IF(SUM(C6:R6)/2.5&lt;=21,SUM(C6:R6)/2.5,21)</f>
        <v>4.4000000000000004</v>
      </c>
      <c r="T6" s="87">
        <f>IF(S6&lt;7,0,IF(S6&lt;14,1,2))</f>
        <v>0</v>
      </c>
      <c r="U6" s="76"/>
      <c r="V6" s="88"/>
      <c r="W6" s="88"/>
      <c r="X6" s="78"/>
      <c r="Y6" s="78"/>
      <c r="Z6" s="80">
        <v>4</v>
      </c>
      <c r="AA6" s="76">
        <v>1</v>
      </c>
      <c r="AB6" s="89">
        <v>4</v>
      </c>
      <c r="AC6" s="313"/>
      <c r="AD6" s="78"/>
      <c r="AE6" s="90">
        <v>4</v>
      </c>
      <c r="AF6" s="306"/>
      <c r="AG6" s="76"/>
      <c r="AH6" s="81"/>
      <c r="AI6" s="81"/>
      <c r="AJ6" s="78">
        <v>4</v>
      </c>
      <c r="AK6" s="78">
        <v>3</v>
      </c>
      <c r="AL6" s="78"/>
      <c r="AM6" s="86">
        <f t="shared" ref="AM6:AM23" si="1">IF(SUM(U6:AL6,S6)/2&lt;=39,SUM(U6:AL6,S6)/2,39)</f>
        <v>12.2</v>
      </c>
      <c r="AN6" s="87">
        <f>IF(AM6&lt;15,0,IF(AM6&lt;30,1,2))</f>
        <v>0</v>
      </c>
      <c r="AO6" s="76">
        <v>1</v>
      </c>
      <c r="AP6" s="306"/>
      <c r="AQ6" s="306"/>
      <c r="AR6" s="92"/>
      <c r="AS6" s="93"/>
      <c r="AT6" s="93"/>
      <c r="AU6" s="92">
        <v>1</v>
      </c>
      <c r="AV6" s="91"/>
      <c r="AW6" s="78"/>
      <c r="AX6" s="93"/>
      <c r="AY6" s="90">
        <v>4</v>
      </c>
      <c r="AZ6" s="89">
        <v>4</v>
      </c>
      <c r="BA6" s="94">
        <v>4</v>
      </c>
      <c r="BB6" s="95">
        <v>4</v>
      </c>
      <c r="BC6" s="96">
        <f t="shared" ref="BC6:BC23" si="2">IF(SUM(AM6,AO6:BB6)/1.5&lt;=80,SUM(AM6,AO6:BB6)/1.5,80)</f>
        <v>20.133333333333333</v>
      </c>
      <c r="BD6" s="97"/>
      <c r="BE6" s="98"/>
      <c r="BF6" s="99">
        <f>IF(SUM(BC6,BD6:BE6)&lt;=100,SUM(BC6,BD6:BE6),100)</f>
        <v>20.133333333333333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2" t="s">
        <v>340</v>
      </c>
      <c r="BL6" s="203"/>
      <c r="BM6" s="203"/>
      <c r="BN6" s="203"/>
      <c r="BO6" s="282"/>
    </row>
    <row r="7" spans="1:67" ht="18.75">
      <c r="A7" s="74">
        <v>2</v>
      </c>
      <c r="B7" s="522" t="s">
        <v>341</v>
      </c>
      <c r="C7" s="76">
        <v>1</v>
      </c>
      <c r="D7" s="77"/>
      <c r="E7" s="78">
        <v>4</v>
      </c>
      <c r="F7" s="79"/>
      <c r="G7" s="80"/>
      <c r="H7" s="76">
        <v>1</v>
      </c>
      <c r="I7" s="78"/>
      <c r="J7" s="78"/>
      <c r="K7" s="79"/>
      <c r="L7" s="82"/>
      <c r="M7" s="76">
        <v>1</v>
      </c>
      <c r="N7" s="83"/>
      <c r="O7" s="78"/>
      <c r="P7" s="78"/>
      <c r="Q7" s="79"/>
      <c r="R7" s="85"/>
      <c r="S7" s="86">
        <f t="shared" si="0"/>
        <v>2.8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A7" s="76">
        <v>1</v>
      </c>
      <c r="AB7" s="89"/>
      <c r="AC7" s="313"/>
      <c r="AD7" s="78"/>
      <c r="AE7" s="90"/>
      <c r="AF7" s="306"/>
      <c r="AG7" s="76"/>
      <c r="AH7" s="81"/>
      <c r="AI7" s="81"/>
      <c r="AJ7" s="78">
        <v>5</v>
      </c>
      <c r="AK7" s="78"/>
      <c r="AL7" s="78"/>
      <c r="AM7" s="86">
        <f t="shared" si="1"/>
        <v>4.4000000000000004</v>
      </c>
      <c r="AN7" s="87">
        <f t="shared" ref="AN7:AN23" si="4">IF(AM7&lt;15,0,IF(AM7&lt;30,1,2))</f>
        <v>0</v>
      </c>
      <c r="AO7" s="76">
        <v>1</v>
      </c>
      <c r="AP7" s="306"/>
      <c r="AQ7" s="306"/>
      <c r="AR7" s="92"/>
      <c r="AS7" s="93"/>
      <c r="AT7" s="93"/>
      <c r="AU7" s="92">
        <v>1</v>
      </c>
      <c r="AV7" s="91"/>
      <c r="AW7" s="78"/>
      <c r="AX7" s="93"/>
      <c r="AY7" s="90">
        <v>4</v>
      </c>
      <c r="AZ7" s="89">
        <v>4</v>
      </c>
      <c r="BA7" s="94">
        <v>4</v>
      </c>
      <c r="BB7" s="95"/>
      <c r="BC7" s="96">
        <f t="shared" si="2"/>
        <v>12.266666666666666</v>
      </c>
      <c r="BD7" s="104"/>
      <c r="BE7" s="105"/>
      <c r="BF7" s="99">
        <f t="shared" ref="BF7:BF23" si="5">IF(SUM(BC7,BD7:BE7)&lt;=100,SUM(BC7,BD7:BE7),100)</f>
        <v>12.266666666666666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322</v>
      </c>
      <c r="BL7" s="283"/>
      <c r="BM7" s="283"/>
      <c r="BN7" s="283"/>
      <c r="BO7" s="284"/>
    </row>
    <row r="8" spans="1:67" ht="18.75">
      <c r="A8" s="108">
        <v>3</v>
      </c>
      <c r="B8" s="170" t="s">
        <v>342</v>
      </c>
      <c r="C8" s="109">
        <v>1</v>
      </c>
      <c r="D8" s="110"/>
      <c r="E8" s="111">
        <v>4</v>
      </c>
      <c r="F8" s="79"/>
      <c r="G8" s="113">
        <v>4</v>
      </c>
      <c r="H8" s="109">
        <v>1</v>
      </c>
      <c r="I8" s="111"/>
      <c r="J8" s="111"/>
      <c r="K8" s="112"/>
      <c r="L8" s="115"/>
      <c r="M8" s="109">
        <v>1</v>
      </c>
      <c r="N8" s="116"/>
      <c r="O8" s="116"/>
      <c r="P8" s="116"/>
      <c r="Q8" s="117">
        <v>1</v>
      </c>
      <c r="R8" s="118"/>
      <c r="S8" s="119">
        <f t="shared" si="0"/>
        <v>4.8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>
        <v>4</v>
      </c>
      <c r="AC8" s="312"/>
      <c r="AD8" s="111"/>
      <c r="AE8" s="90">
        <v>4</v>
      </c>
      <c r="AF8" s="306"/>
      <c r="AG8" s="109"/>
      <c r="AH8" s="114"/>
      <c r="AI8" s="114"/>
      <c r="AJ8" s="111">
        <v>5</v>
      </c>
      <c r="AK8" s="111">
        <v>4</v>
      </c>
      <c r="AL8" s="111">
        <v>5</v>
      </c>
      <c r="AM8" s="119">
        <f t="shared" si="1"/>
        <v>13.4</v>
      </c>
      <c r="AN8" s="120">
        <f t="shared" si="4"/>
        <v>0</v>
      </c>
      <c r="AO8" s="109"/>
      <c r="AP8" s="312"/>
      <c r="AQ8" s="306"/>
      <c r="AR8" s="123"/>
      <c r="AS8" s="124"/>
      <c r="AT8" s="124"/>
      <c r="AU8" s="123">
        <v>1</v>
      </c>
      <c r="AV8" s="122"/>
      <c r="AW8" s="111"/>
      <c r="AX8" s="124"/>
      <c r="AY8" s="90">
        <v>4</v>
      </c>
      <c r="AZ8" s="89">
        <v>4</v>
      </c>
      <c r="BA8" s="94">
        <v>4</v>
      </c>
      <c r="BB8" s="125"/>
      <c r="BC8" s="126">
        <f t="shared" si="2"/>
        <v>17.599999999999998</v>
      </c>
      <c r="BD8" s="104"/>
      <c r="BE8" s="105"/>
      <c r="BF8" s="127">
        <f t="shared" si="5"/>
        <v>17.599999999999998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130"/>
      <c r="BK8" s="619" t="s">
        <v>556</v>
      </c>
      <c r="BL8" s="286"/>
      <c r="BM8" s="286"/>
      <c r="BN8" s="286"/>
      <c r="BO8" s="287"/>
    </row>
    <row r="9" spans="1:67" ht="18.75">
      <c r="A9" s="108">
        <v>4</v>
      </c>
      <c r="B9" s="170" t="s">
        <v>343</v>
      </c>
      <c r="C9" s="136">
        <v>1</v>
      </c>
      <c r="D9" s="137"/>
      <c r="E9" s="137">
        <v>4</v>
      </c>
      <c r="F9" s="137"/>
      <c r="G9" s="170">
        <v>4</v>
      </c>
      <c r="H9" s="171"/>
      <c r="I9" s="131"/>
      <c r="J9" s="111"/>
      <c r="K9" s="112"/>
      <c r="L9" s="115"/>
      <c r="M9" s="109">
        <v>1</v>
      </c>
      <c r="N9" s="116"/>
      <c r="O9" s="116"/>
      <c r="P9" s="116"/>
      <c r="Q9" s="117"/>
      <c r="R9" s="118"/>
      <c r="S9" s="119">
        <f t="shared" si="0"/>
        <v>4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>
        <v>5</v>
      </c>
      <c r="AC9" s="312"/>
      <c r="AD9" s="111"/>
      <c r="AE9" s="90">
        <v>4</v>
      </c>
      <c r="AF9" s="306"/>
      <c r="AG9" s="109"/>
      <c r="AH9" s="114"/>
      <c r="AI9" s="114"/>
      <c r="AJ9" s="111">
        <v>4</v>
      </c>
      <c r="AK9" s="111">
        <v>3</v>
      </c>
      <c r="AL9" s="111">
        <v>4</v>
      </c>
      <c r="AM9" s="119">
        <f t="shared" si="1"/>
        <v>12</v>
      </c>
      <c r="AN9" s="120">
        <f t="shared" si="4"/>
        <v>0</v>
      </c>
      <c r="AO9" s="132">
        <v>1</v>
      </c>
      <c r="AP9" s="306"/>
      <c r="AQ9" s="306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8.6666666666666661</v>
      </c>
      <c r="BD9" s="104"/>
      <c r="BE9" s="105"/>
      <c r="BF9" s="127">
        <f t="shared" si="5"/>
        <v>8.6666666666666661</v>
      </c>
      <c r="BG9" s="89" t="str">
        <f t="shared" si="6"/>
        <v>F</v>
      </c>
      <c r="BH9" s="128">
        <f t="shared" si="7"/>
        <v>2</v>
      </c>
      <c r="BI9" s="129"/>
      <c r="BJ9" s="133"/>
      <c r="BK9" s="285" t="s">
        <v>456</v>
      </c>
      <c r="BL9" s="286"/>
      <c r="BM9" s="286"/>
      <c r="BN9" s="286"/>
      <c r="BO9" s="287"/>
    </row>
    <row r="10" spans="1:67" ht="18.75">
      <c r="A10" s="74">
        <v>5</v>
      </c>
      <c r="B10" s="170" t="s">
        <v>344</v>
      </c>
      <c r="C10" s="109">
        <v>1</v>
      </c>
      <c r="D10" s="110"/>
      <c r="E10" s="111"/>
      <c r="F10" s="112"/>
      <c r="G10" s="113"/>
      <c r="H10" s="109">
        <v>1</v>
      </c>
      <c r="I10" s="78"/>
      <c r="J10" s="78"/>
      <c r="K10" s="79"/>
      <c r="L10" s="82"/>
      <c r="M10" s="76">
        <v>1</v>
      </c>
      <c r="N10" s="83"/>
      <c r="O10" s="78"/>
      <c r="P10" s="78"/>
      <c r="Q10" s="79"/>
      <c r="R10" s="85"/>
      <c r="S10" s="86">
        <f>IF(SUM(I10:R10)/2.5&lt;=21,SUM(I10:R10)/2.5,21)</f>
        <v>0.4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13"/>
      <c r="AD10" s="78"/>
      <c r="AE10" s="90"/>
      <c r="AF10" s="312"/>
      <c r="AG10" s="76"/>
      <c r="AH10" s="81"/>
      <c r="AI10" s="81"/>
      <c r="AJ10" s="78"/>
      <c r="AK10" s="78"/>
      <c r="AL10" s="78"/>
      <c r="AM10" s="86">
        <f t="shared" si="1"/>
        <v>0.2</v>
      </c>
      <c r="AN10" s="87">
        <f t="shared" si="4"/>
        <v>0</v>
      </c>
      <c r="AO10" s="76">
        <v>1</v>
      </c>
      <c r="AP10" s="312"/>
      <c r="AQ10" s="306"/>
      <c r="AR10" s="92"/>
      <c r="AS10" s="93"/>
      <c r="AT10" s="77"/>
      <c r="AU10" s="92">
        <v>1</v>
      </c>
      <c r="AV10" s="91"/>
      <c r="AW10" s="78"/>
      <c r="AX10" s="77"/>
      <c r="AY10" s="90"/>
      <c r="AZ10" s="89"/>
      <c r="BA10" s="94"/>
      <c r="BB10" s="66"/>
      <c r="BC10" s="96">
        <f t="shared" si="2"/>
        <v>1.4666666666666668</v>
      </c>
      <c r="BD10" s="104"/>
      <c r="BE10" s="105"/>
      <c r="BF10" s="99">
        <f t="shared" si="5"/>
        <v>1.4666666666666668</v>
      </c>
      <c r="BG10" s="100" t="str">
        <f t="shared" si="6"/>
        <v>F</v>
      </c>
      <c r="BH10" s="101">
        <f t="shared" si="7"/>
        <v>2</v>
      </c>
      <c r="BI10" s="106"/>
      <c r="BJ10" s="516"/>
      <c r="BK10" s="525" t="s">
        <v>440</v>
      </c>
      <c r="BL10" s="443"/>
      <c r="BM10" s="443"/>
      <c r="BN10" s="443"/>
      <c r="BO10" s="444"/>
    </row>
    <row r="11" spans="1:67" ht="18.75">
      <c r="A11" s="74">
        <v>6</v>
      </c>
      <c r="B11" s="522" t="s">
        <v>345</v>
      </c>
      <c r="C11" s="76">
        <v>1</v>
      </c>
      <c r="D11" s="77"/>
      <c r="E11" s="78">
        <v>4</v>
      </c>
      <c r="F11" s="79"/>
      <c r="G11" s="80">
        <v>5</v>
      </c>
      <c r="H11" s="76">
        <v>1</v>
      </c>
      <c r="I11" s="78"/>
      <c r="J11" s="78"/>
      <c r="K11" s="79"/>
      <c r="L11" s="82"/>
      <c r="M11" s="76">
        <v>1</v>
      </c>
      <c r="N11" s="83"/>
      <c r="O11" s="78"/>
      <c r="P11" s="78"/>
      <c r="Q11" s="79"/>
      <c r="R11" s="85"/>
      <c r="S11" s="86">
        <f>IF(SUM(I11:R11)/2.5&lt;=21,SUM(I11:R11)/2.5,21)</f>
        <v>0.4</v>
      </c>
      <c r="T11" s="87">
        <f t="shared" si="3"/>
        <v>0</v>
      </c>
      <c r="U11" s="76"/>
      <c r="V11" s="88"/>
      <c r="W11" s="88"/>
      <c r="X11" s="78"/>
      <c r="Y11" s="78"/>
      <c r="Z11" s="80"/>
      <c r="AA11" s="135">
        <v>1</v>
      </c>
      <c r="AB11" s="89">
        <v>5</v>
      </c>
      <c r="AC11" s="313"/>
      <c r="AD11" s="78"/>
      <c r="AE11" s="90">
        <v>4</v>
      </c>
      <c r="AF11" s="312"/>
      <c r="AG11" s="135"/>
      <c r="AH11" s="81"/>
      <c r="AI11" s="81"/>
      <c r="AJ11" s="78">
        <v>4</v>
      </c>
      <c r="AK11" s="78">
        <v>4</v>
      </c>
      <c r="AL11" s="78">
        <v>5</v>
      </c>
      <c r="AM11" s="86">
        <f t="shared" si="1"/>
        <v>11.7</v>
      </c>
      <c r="AN11" s="87">
        <f t="shared" si="4"/>
        <v>0</v>
      </c>
      <c r="AO11" s="76">
        <v>1</v>
      </c>
      <c r="AP11" s="306"/>
      <c r="AQ11" s="306"/>
      <c r="AR11" s="92"/>
      <c r="AS11" s="93"/>
      <c r="AT11" s="93"/>
      <c r="AU11" s="92"/>
      <c r="AV11" s="91"/>
      <c r="AW11" s="78"/>
      <c r="AX11" s="93"/>
      <c r="AY11" s="90">
        <v>4</v>
      </c>
      <c r="AZ11" s="89"/>
      <c r="BA11" s="94">
        <v>4</v>
      </c>
      <c r="BB11" s="66"/>
      <c r="BC11" s="96">
        <f t="shared" si="2"/>
        <v>13.799999999999999</v>
      </c>
      <c r="BD11" s="104"/>
      <c r="BE11" s="105"/>
      <c r="BF11" s="99">
        <f t="shared" si="5"/>
        <v>13.799999999999999</v>
      </c>
      <c r="BG11" s="100" t="str">
        <f t="shared" si="6"/>
        <v>F</v>
      </c>
      <c r="BH11" s="101">
        <f t="shared" si="7"/>
        <v>2</v>
      </c>
      <c r="BI11" s="136"/>
      <c r="BJ11" s="137"/>
      <c r="BK11" s="619" t="s">
        <v>560</v>
      </c>
      <c r="BL11" s="286"/>
      <c r="BM11" s="286"/>
      <c r="BN11" s="286"/>
      <c r="BO11" s="287"/>
    </row>
    <row r="12" spans="1:67" ht="18.75">
      <c r="A12" s="74">
        <v>7</v>
      </c>
      <c r="B12" s="522" t="s">
        <v>346</v>
      </c>
      <c r="C12" s="76">
        <v>1</v>
      </c>
      <c r="D12" s="77"/>
      <c r="E12" s="78">
        <v>4</v>
      </c>
      <c r="F12" s="79"/>
      <c r="G12" s="80"/>
      <c r="H12" s="76">
        <v>1</v>
      </c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>IF(SUM(I12:R12)/2.5&lt;=21,SUM(I12:R12)/2.5,21)</f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A12" s="76">
        <v>1</v>
      </c>
      <c r="AB12" s="89">
        <v>5</v>
      </c>
      <c r="AC12" s="313"/>
      <c r="AD12" s="78"/>
      <c r="AE12" s="90">
        <v>5</v>
      </c>
      <c r="AF12" s="312"/>
      <c r="AG12" s="76"/>
      <c r="AH12" s="81"/>
      <c r="AI12" s="81"/>
      <c r="AJ12" s="78">
        <v>5</v>
      </c>
      <c r="AK12" s="78">
        <v>5</v>
      </c>
      <c r="AL12" s="78">
        <v>5</v>
      </c>
      <c r="AM12" s="86">
        <f t="shared" si="1"/>
        <v>13</v>
      </c>
      <c r="AN12" s="87">
        <f t="shared" si="4"/>
        <v>0</v>
      </c>
      <c r="AO12" s="76"/>
      <c r="AP12" s="306"/>
      <c r="AQ12" s="306"/>
      <c r="AR12" s="92"/>
      <c r="AS12" s="93"/>
      <c r="AT12" s="93">
        <v>4</v>
      </c>
      <c r="AU12" s="92"/>
      <c r="AV12" s="91"/>
      <c r="AW12" s="78">
        <v>5</v>
      </c>
      <c r="AX12" s="93">
        <v>4</v>
      </c>
      <c r="AY12" s="90"/>
      <c r="AZ12" s="89">
        <v>4</v>
      </c>
      <c r="BA12" s="94">
        <v>4</v>
      </c>
      <c r="BB12" s="95"/>
      <c r="BC12" s="96">
        <f t="shared" si="2"/>
        <v>22.666666666666668</v>
      </c>
      <c r="BD12" s="104"/>
      <c r="BE12" s="105"/>
      <c r="BF12" s="99">
        <f t="shared" si="5"/>
        <v>22.666666666666668</v>
      </c>
      <c r="BG12" s="100" t="str">
        <f t="shared" si="6"/>
        <v>F</v>
      </c>
      <c r="BH12" s="101">
        <f t="shared" si="7"/>
        <v>2</v>
      </c>
      <c r="BI12" s="106"/>
      <c r="BJ12" s="107"/>
      <c r="BK12" s="285" t="s">
        <v>347</v>
      </c>
      <c r="BL12" s="286"/>
      <c r="BM12" s="286"/>
      <c r="BN12" s="286"/>
      <c r="BO12" s="287"/>
    </row>
    <row r="13" spans="1:67" ht="18.75">
      <c r="A13" s="139">
        <v>8</v>
      </c>
      <c r="B13" s="522" t="s">
        <v>348</v>
      </c>
      <c r="C13" s="76">
        <v>1</v>
      </c>
      <c r="D13" s="77"/>
      <c r="E13" s="78">
        <v>4</v>
      </c>
      <c r="F13" s="79">
        <v>4</v>
      </c>
      <c r="G13" s="80"/>
      <c r="H13" s="76">
        <v>1</v>
      </c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>
        <v>4</v>
      </c>
      <c r="AA13" s="135"/>
      <c r="AB13" s="89">
        <v>5</v>
      </c>
      <c r="AC13" s="313">
        <v>5</v>
      </c>
      <c r="AD13" s="78"/>
      <c r="AE13" s="90">
        <v>5</v>
      </c>
      <c r="AF13" s="312"/>
      <c r="AG13" s="135"/>
      <c r="AH13" s="140"/>
      <c r="AI13" s="140"/>
      <c r="AJ13" s="78">
        <v>5</v>
      </c>
      <c r="AK13" s="78">
        <v>5</v>
      </c>
      <c r="AL13" s="78">
        <v>5</v>
      </c>
      <c r="AM13" s="86">
        <f t="shared" si="1"/>
        <v>17</v>
      </c>
      <c r="AN13" s="87">
        <f t="shared" si="4"/>
        <v>1</v>
      </c>
      <c r="AO13" s="92"/>
      <c r="AP13" s="306"/>
      <c r="AQ13" s="306"/>
      <c r="AR13" s="92"/>
      <c r="AS13" s="93"/>
      <c r="AT13" s="93"/>
      <c r="AU13" s="92">
        <v>1</v>
      </c>
      <c r="AV13" s="91">
        <v>5</v>
      </c>
      <c r="AW13" s="78">
        <v>5</v>
      </c>
      <c r="AX13" s="93">
        <v>5</v>
      </c>
      <c r="AY13" s="90">
        <v>5</v>
      </c>
      <c r="AZ13" s="89">
        <v>4</v>
      </c>
      <c r="BA13" s="94">
        <v>5</v>
      </c>
      <c r="BB13" s="95">
        <v>4</v>
      </c>
      <c r="BC13" s="96">
        <f t="shared" si="2"/>
        <v>34</v>
      </c>
      <c r="BD13" s="104"/>
      <c r="BE13" s="105"/>
      <c r="BF13" s="99">
        <f t="shared" si="5"/>
        <v>34</v>
      </c>
      <c r="BG13" s="100" t="str">
        <f t="shared" si="6"/>
        <v>FX</v>
      </c>
      <c r="BH13" s="101">
        <f t="shared" si="7"/>
        <v>2</v>
      </c>
      <c r="BI13" s="106"/>
      <c r="BJ13" s="107"/>
      <c r="BK13" s="204" t="s">
        <v>349</v>
      </c>
      <c r="BL13" s="283"/>
      <c r="BM13" s="283"/>
      <c r="BN13" s="283"/>
      <c r="BO13" s="284" t="s">
        <v>480</v>
      </c>
    </row>
    <row r="14" spans="1:67" ht="18.75">
      <c r="A14" s="141">
        <v>9</v>
      </c>
      <c r="B14" s="522" t="s">
        <v>432</v>
      </c>
      <c r="C14" s="76"/>
      <c r="D14" s="78"/>
      <c r="E14" s="78">
        <v>4</v>
      </c>
      <c r="F14" s="79"/>
      <c r="G14" s="80"/>
      <c r="H14" s="76"/>
      <c r="I14" s="78"/>
      <c r="J14" s="78"/>
      <c r="K14" s="79"/>
      <c r="L14" s="80"/>
      <c r="M14" s="76">
        <v>1</v>
      </c>
      <c r="N14" s="83"/>
      <c r="O14" s="93"/>
      <c r="P14" s="78"/>
      <c r="Q14" s="79"/>
      <c r="R14" s="85"/>
      <c r="S14" s="86">
        <f t="shared" si="0"/>
        <v>2</v>
      </c>
      <c r="T14" s="87">
        <f t="shared" si="3"/>
        <v>0</v>
      </c>
      <c r="U14" s="76"/>
      <c r="V14" s="88"/>
      <c r="W14" s="88"/>
      <c r="X14" s="78"/>
      <c r="Y14" s="78"/>
      <c r="Z14" s="80"/>
      <c r="AA14" s="76"/>
      <c r="AB14" s="89"/>
      <c r="AC14" s="313"/>
      <c r="AD14" s="78"/>
      <c r="AE14" s="90"/>
      <c r="AF14" s="306"/>
      <c r="AG14" s="76"/>
      <c r="AH14" s="81"/>
      <c r="AI14" s="81"/>
      <c r="AJ14" s="78"/>
      <c r="AK14" s="78"/>
      <c r="AL14" s="78"/>
      <c r="AM14" s="86">
        <f t="shared" si="1"/>
        <v>1</v>
      </c>
      <c r="AN14" s="87">
        <f t="shared" si="4"/>
        <v>0</v>
      </c>
      <c r="AO14" s="92"/>
      <c r="AP14" s="312"/>
      <c r="AQ14" s="306"/>
      <c r="AR14" s="92"/>
      <c r="AS14" s="93"/>
      <c r="AT14" s="93"/>
      <c r="AU14" s="92">
        <v>1</v>
      </c>
      <c r="AV14" s="91">
        <v>4</v>
      </c>
      <c r="AW14" s="78"/>
      <c r="AX14" s="93"/>
      <c r="AY14" s="90"/>
      <c r="AZ14" s="89">
        <v>4</v>
      </c>
      <c r="BA14" s="94">
        <v>4</v>
      </c>
      <c r="BB14" s="66"/>
      <c r="BC14" s="96">
        <f t="shared" si="2"/>
        <v>9.3333333333333339</v>
      </c>
      <c r="BD14" s="104"/>
      <c r="BE14" s="105"/>
      <c r="BF14" s="99">
        <f t="shared" si="5"/>
        <v>9.3333333333333339</v>
      </c>
      <c r="BG14" s="100" t="str">
        <f t="shared" si="6"/>
        <v>F</v>
      </c>
      <c r="BH14" s="101">
        <f t="shared" si="7"/>
        <v>2</v>
      </c>
      <c r="BI14" s="136"/>
      <c r="BJ14" s="137"/>
      <c r="BK14" s="204" t="s">
        <v>322</v>
      </c>
      <c r="BL14" s="283"/>
      <c r="BM14" s="283"/>
      <c r="BN14" s="283"/>
      <c r="BO14" s="284"/>
    </row>
    <row r="15" spans="1:67" ht="18.75">
      <c r="A15" s="141">
        <v>10</v>
      </c>
      <c r="B15" s="170" t="s">
        <v>433</v>
      </c>
      <c r="C15" s="136"/>
      <c r="D15" s="137"/>
      <c r="E15" s="137">
        <v>4</v>
      </c>
      <c r="F15" s="137"/>
      <c r="G15" s="170"/>
      <c r="H15" s="171"/>
      <c r="I15" s="137"/>
      <c r="J15" s="137"/>
      <c r="K15" s="137"/>
      <c r="L15" s="172"/>
      <c r="M15" s="136">
        <v>1</v>
      </c>
      <c r="N15" s="137"/>
      <c r="O15" s="137"/>
      <c r="P15" s="137"/>
      <c r="Q15" s="137"/>
      <c r="R15" s="170"/>
      <c r="S15" s="173">
        <f>IF(SUM(I15:R15)/2.5&lt;=21,SUM(I15:R15)/2.5,21)</f>
        <v>0.4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171"/>
      <c r="AB15" s="137"/>
      <c r="AC15" s="325"/>
      <c r="AD15" s="137"/>
      <c r="AE15" s="137"/>
      <c r="AF15" s="312"/>
      <c r="AG15" s="136"/>
      <c r="AH15" s="137"/>
      <c r="AI15" s="137"/>
      <c r="AJ15" s="137">
        <v>4</v>
      </c>
      <c r="AK15" s="137"/>
      <c r="AL15" s="137"/>
      <c r="AM15" s="174">
        <f t="shared" si="1"/>
        <v>2.2000000000000002</v>
      </c>
      <c r="AN15" s="175">
        <f t="shared" si="4"/>
        <v>0</v>
      </c>
      <c r="AO15" s="171">
        <v>1</v>
      </c>
      <c r="AP15" s="306"/>
      <c r="AQ15" s="306"/>
      <c r="AR15" s="136"/>
      <c r="AS15" s="137"/>
      <c r="AT15" s="137"/>
      <c r="AU15" s="136">
        <v>1</v>
      </c>
      <c r="AV15" s="137"/>
      <c r="AW15" s="137"/>
      <c r="AX15" s="137"/>
      <c r="AY15" s="137"/>
      <c r="AZ15" s="137">
        <v>4</v>
      </c>
      <c r="BA15" s="137">
        <v>4</v>
      </c>
      <c r="BB15" s="170"/>
      <c r="BC15" s="86">
        <f t="shared" si="2"/>
        <v>8.1333333333333329</v>
      </c>
      <c r="BD15" s="104"/>
      <c r="BE15" s="105"/>
      <c r="BF15" s="99">
        <f t="shared" si="5"/>
        <v>8.1333333333333329</v>
      </c>
      <c r="BG15" s="100" t="str">
        <f t="shared" si="6"/>
        <v>F</v>
      </c>
      <c r="BH15" s="254">
        <f t="shared" si="7"/>
        <v>2</v>
      </c>
      <c r="BI15" s="136"/>
      <c r="BJ15" s="172"/>
      <c r="BK15" s="295"/>
      <c r="BL15" s="283"/>
      <c r="BM15" s="283"/>
      <c r="BN15" s="283"/>
      <c r="BO15" s="284"/>
    </row>
    <row r="16" spans="1:67" ht="18.75">
      <c r="A16" s="141">
        <v>11</v>
      </c>
      <c r="B16" s="170" t="s">
        <v>457</v>
      </c>
      <c r="C16" s="136"/>
      <c r="D16" s="137"/>
      <c r="E16" s="137">
        <v>4</v>
      </c>
      <c r="F16" s="137"/>
      <c r="G16" s="170"/>
      <c r="H16" s="17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>IF(SUM(I16:R16)/2.5&lt;=21,SUM(I16:R16)/2.5,21)</f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71"/>
      <c r="AB16" s="137"/>
      <c r="AC16" s="314"/>
      <c r="AD16" s="137"/>
      <c r="AE16" s="137"/>
      <c r="AF16" s="306"/>
      <c r="AG16" s="136"/>
      <c r="AH16" s="137"/>
      <c r="AI16" s="137"/>
      <c r="AJ16" s="137">
        <v>4</v>
      </c>
      <c r="AK16" s="137"/>
      <c r="AL16" s="137"/>
      <c r="AM16" s="174">
        <f t="shared" si="1"/>
        <v>2</v>
      </c>
      <c r="AN16" s="175">
        <f t="shared" si="4"/>
        <v>0</v>
      </c>
      <c r="AO16" s="171">
        <v>1</v>
      </c>
      <c r="AP16" s="306"/>
      <c r="AQ16" s="306"/>
      <c r="AR16" s="136"/>
      <c r="AS16" s="137"/>
      <c r="AT16" s="137"/>
      <c r="AU16" s="136"/>
      <c r="AV16" s="137">
        <v>4</v>
      </c>
      <c r="AW16" s="137">
        <v>5</v>
      </c>
      <c r="AX16" s="137"/>
      <c r="AY16" s="137"/>
      <c r="AZ16" s="137">
        <v>4</v>
      </c>
      <c r="BA16" s="137">
        <v>4</v>
      </c>
      <c r="BB16" s="170"/>
      <c r="BC16" s="86">
        <f t="shared" si="2"/>
        <v>13.333333333333334</v>
      </c>
      <c r="BD16" s="104"/>
      <c r="BE16" s="105"/>
      <c r="BF16" s="99">
        <f t="shared" si="5"/>
        <v>13.333333333333334</v>
      </c>
      <c r="BG16" s="100" t="str">
        <f t="shared" si="6"/>
        <v>F</v>
      </c>
      <c r="BH16" s="254">
        <f t="shared" si="7"/>
        <v>2</v>
      </c>
      <c r="BI16" s="136"/>
      <c r="BJ16" s="172"/>
      <c r="BK16" s="295" t="s">
        <v>322</v>
      </c>
      <c r="BL16" s="283"/>
      <c r="BM16" s="283"/>
      <c r="BN16" s="283"/>
      <c r="BO16" s="284"/>
    </row>
    <row r="17" spans="1:67" ht="18.75">
      <c r="A17" s="141">
        <v>12</v>
      </c>
      <c r="B17" s="170"/>
      <c r="C17" s="136"/>
      <c r="D17" s="137"/>
      <c r="E17" s="137"/>
      <c r="F17" s="137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>IF(SUM(I17:R17)/2.5&lt;=21,SUM(I17:R17)/2.5,21)</f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71"/>
      <c r="AB17" s="137"/>
      <c r="AC17" s="314"/>
      <c r="AD17" s="137"/>
      <c r="AE17" s="137"/>
      <c r="AF17" s="312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06"/>
      <c r="AQ17" s="306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4">
        <f t="shared" si="7"/>
        <v>2</v>
      </c>
      <c r="BI17" s="136"/>
      <c r="BJ17" s="172"/>
      <c r="BK17" s="295"/>
      <c r="BL17" s="283"/>
      <c r="BM17" s="283"/>
      <c r="BN17" s="283"/>
      <c r="BO17" s="284"/>
    </row>
    <row r="18" spans="1:67" ht="18.75">
      <c r="A18" s="141">
        <v>13</v>
      </c>
      <c r="B18" s="170"/>
      <c r="C18" s="136"/>
      <c r="D18" s="137"/>
      <c r="E18" s="137"/>
      <c r="F18" s="137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>IF(SUM(I18:R18)/2.5&lt;=21,SUM(I18:R18)/2.5,21)</f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71"/>
      <c r="AB18" s="137"/>
      <c r="AC18" s="314"/>
      <c r="AD18" s="137"/>
      <c r="AE18" s="137"/>
      <c r="AF18" s="312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06"/>
      <c r="AQ18" s="306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4">
        <f t="shared" si="7"/>
        <v>2</v>
      </c>
      <c r="BI18" s="136"/>
      <c r="BJ18" s="172"/>
      <c r="BK18" s="295"/>
      <c r="BL18" s="283"/>
      <c r="BM18" s="283"/>
      <c r="BN18" s="283"/>
      <c r="BO18" s="284"/>
    </row>
    <row r="19" spans="1:67" ht="18.75">
      <c r="A19" s="141">
        <v>14</v>
      </c>
      <c r="B19" s="522"/>
      <c r="C19" s="167"/>
      <c r="D19" s="168"/>
      <c r="E19" s="168"/>
      <c r="F19" s="169"/>
      <c r="G19" s="170"/>
      <c r="H19" s="136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0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71"/>
      <c r="AB19" s="137"/>
      <c r="AC19" s="314"/>
      <c r="AD19" s="137"/>
      <c r="AE19" s="137"/>
      <c r="AF19" s="306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06"/>
      <c r="AQ19" s="306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4">
        <f t="shared" si="7"/>
        <v>2</v>
      </c>
      <c r="BI19" s="136"/>
      <c r="BJ19" s="172"/>
      <c r="BK19" s="295"/>
      <c r="BL19" s="283"/>
      <c r="BM19" s="283"/>
      <c r="BN19" s="283"/>
      <c r="BO19" s="284"/>
    </row>
    <row r="20" spans="1:67" ht="18.75">
      <c r="A20" s="141">
        <v>15</v>
      </c>
      <c r="B20" s="522"/>
      <c r="C20" s="167"/>
      <c r="D20" s="168"/>
      <c r="E20" s="168"/>
      <c r="F20" s="169"/>
      <c r="G20" s="170"/>
      <c r="H20" s="136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0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71"/>
      <c r="AB20" s="137"/>
      <c r="AC20" s="314"/>
      <c r="AD20" s="137"/>
      <c r="AE20" s="137"/>
      <c r="AF20" s="312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06"/>
      <c r="AQ20" s="306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4">
        <f t="shared" si="7"/>
        <v>2</v>
      </c>
      <c r="BI20" s="136"/>
      <c r="BJ20" s="172"/>
      <c r="BK20" s="295"/>
      <c r="BL20" s="283"/>
      <c r="BM20" s="283"/>
      <c r="BN20" s="283"/>
      <c r="BO20" s="284"/>
    </row>
    <row r="21" spans="1:67" ht="18.75">
      <c r="A21" s="141">
        <v>16</v>
      </c>
      <c r="B21" s="522"/>
      <c r="C21" s="167"/>
      <c r="D21" s="168"/>
      <c r="E21" s="168"/>
      <c r="F21" s="169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 t="shared" si="0"/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/>
      <c r="AC21" s="314"/>
      <c r="AD21" s="176"/>
      <c r="AE21" s="137"/>
      <c r="AF21" s="312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06"/>
      <c r="AQ21" s="306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4">
        <f t="shared" si="7"/>
        <v>2</v>
      </c>
      <c r="BI21" s="136"/>
      <c r="BJ21" s="172"/>
      <c r="BK21" s="295"/>
      <c r="BL21" s="283"/>
      <c r="BM21" s="283"/>
      <c r="BN21" s="283"/>
      <c r="BO21" s="284"/>
    </row>
    <row r="22" spans="1:67" ht="18.75">
      <c r="A22" s="141">
        <v>17</v>
      </c>
      <c r="B22" s="522"/>
      <c r="C22" s="167"/>
      <c r="D22" s="168"/>
      <c r="E22" s="168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 t="shared" si="0"/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71"/>
      <c r="AB22" s="137"/>
      <c r="AC22" s="314"/>
      <c r="AD22" s="137"/>
      <c r="AE22" s="137"/>
      <c r="AF22" s="306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12"/>
      <c r="AQ22" s="306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4">
        <f t="shared" si="7"/>
        <v>2</v>
      </c>
      <c r="BI22" s="136"/>
      <c r="BJ22" s="172"/>
      <c r="BK22" s="295"/>
      <c r="BL22" s="283"/>
      <c r="BM22" s="283"/>
      <c r="BN22" s="283"/>
      <c r="BO22" s="284"/>
    </row>
    <row r="23" spans="1:67" ht="19.5" thickBot="1">
      <c r="A23" s="141">
        <v>18</v>
      </c>
      <c r="B23" s="533"/>
      <c r="C23" s="178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 t="shared" si="0"/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78"/>
      <c r="AB23" s="179"/>
      <c r="AC23" s="335"/>
      <c r="AD23" s="179"/>
      <c r="AE23" s="179"/>
      <c r="AF23" s="534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354"/>
      <c r="AQ23" s="532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1">
        <f t="shared" si="7"/>
        <v>2</v>
      </c>
      <c r="BI23" s="182"/>
      <c r="BJ23" s="181"/>
      <c r="BK23" s="296"/>
      <c r="BL23" s="291"/>
      <c r="BM23" s="291"/>
      <c r="BN23" s="291"/>
      <c r="BO23" s="292"/>
    </row>
    <row r="24" spans="1:67">
      <c r="B24" s="624" t="s">
        <v>339</v>
      </c>
      <c r="G24" t="s">
        <v>546</v>
      </c>
      <c r="X24" s="624" t="s">
        <v>537</v>
      </c>
      <c r="Y24" s="624"/>
      <c r="Z24" s="624"/>
      <c r="AA24" s="624"/>
      <c r="AB24" s="624"/>
      <c r="AC24" s="624"/>
      <c r="AD24" s="624"/>
      <c r="AT24" s="624" t="s">
        <v>538</v>
      </c>
      <c r="AU24" s="624"/>
      <c r="AV24" s="624"/>
      <c r="AW24" s="624"/>
    </row>
    <row r="25" spans="1:67">
      <c r="B25" t="s">
        <v>536</v>
      </c>
      <c r="G25" t="s">
        <v>547</v>
      </c>
      <c r="X25" s="192" t="s">
        <v>518</v>
      </c>
      <c r="AT25" s="192" t="s">
        <v>532</v>
      </c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N25" s="192"/>
    </row>
    <row r="26" spans="1:67">
      <c r="A26" s="192">
        <v>1</v>
      </c>
      <c r="B26" s="192" t="s">
        <v>242</v>
      </c>
      <c r="C26" s="192" t="s">
        <v>534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t="s">
        <v>516</v>
      </c>
      <c r="AH26" t="s">
        <v>42</v>
      </c>
      <c r="AT26" s="192" t="s">
        <v>531</v>
      </c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</row>
    <row r="27" spans="1:67">
      <c r="A27">
        <v>2</v>
      </c>
      <c r="B27" t="s">
        <v>243</v>
      </c>
      <c r="X27" t="s">
        <v>39</v>
      </c>
      <c r="AH27" t="s">
        <v>43</v>
      </c>
      <c r="AT27" t="s">
        <v>516</v>
      </c>
      <c r="BD27" t="s">
        <v>526</v>
      </c>
    </row>
    <row r="28" spans="1:67">
      <c r="A28">
        <v>3</v>
      </c>
      <c r="B28" t="s">
        <v>244</v>
      </c>
      <c r="X28" t="s">
        <v>519</v>
      </c>
      <c r="AH28" t="s">
        <v>520</v>
      </c>
      <c r="AT28" t="s">
        <v>523</v>
      </c>
      <c r="BD28" t="s">
        <v>527</v>
      </c>
      <c r="BM28" s="192"/>
      <c r="BN28" s="192"/>
    </row>
    <row r="29" spans="1:67">
      <c r="A29">
        <v>4</v>
      </c>
      <c r="B29" t="s">
        <v>540</v>
      </c>
      <c r="X29" t="s">
        <v>522</v>
      </c>
      <c r="AH29" t="s">
        <v>521</v>
      </c>
      <c r="AT29" t="s">
        <v>524</v>
      </c>
      <c r="BD29" t="s">
        <v>528</v>
      </c>
    </row>
    <row r="30" spans="1:67">
      <c r="A30" s="192">
        <v>5</v>
      </c>
      <c r="B30" s="192" t="s">
        <v>541</v>
      </c>
      <c r="C30" s="192" t="s">
        <v>518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t="s">
        <v>535</v>
      </c>
      <c r="AT30" t="s">
        <v>525</v>
      </c>
      <c r="BD30" t="s">
        <v>529</v>
      </c>
    </row>
    <row r="31" spans="1:67">
      <c r="A31">
        <v>6</v>
      </c>
      <c r="B31" t="s">
        <v>542</v>
      </c>
      <c r="AT31" t="s">
        <v>530</v>
      </c>
    </row>
    <row r="32" spans="1:67">
      <c r="A32">
        <v>7</v>
      </c>
      <c r="B32" t="s">
        <v>232</v>
      </c>
      <c r="C32" s="192" t="s">
        <v>539</v>
      </c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AT32" s="192" t="s">
        <v>533</v>
      </c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</row>
    <row r="33" spans="1:11">
      <c r="A33">
        <v>8</v>
      </c>
      <c r="B33" t="s">
        <v>543</v>
      </c>
    </row>
    <row r="34" spans="1:11">
      <c r="A34">
        <v>9</v>
      </c>
      <c r="B34" t="s">
        <v>544</v>
      </c>
      <c r="K34" s="346" t="s">
        <v>247</v>
      </c>
    </row>
    <row r="35" spans="1:11">
      <c r="A35" s="344">
        <v>10</v>
      </c>
      <c r="B35" t="s">
        <v>545</v>
      </c>
      <c r="K35" t="s">
        <v>246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AT26:BI26" r:id="rId4" display="http://dispace.edu.nstu.ru/didesk/course/show/1302"/>
    <hyperlink ref="AT25:BN25" r:id="rId5" display="http://dispace.edu.nstu.ru/didesk/course/show/1033/15"/>
    <hyperlink ref="AT28:BN28" r:id="rId6" display="http://dispace.edu.nstu.ru/didesk/course/show/1033/20"/>
    <hyperlink ref="C26" r:id="rId7"/>
    <hyperlink ref="A26:W26" r:id="rId8" display="http://dispace.edu.nstu.ru/didesk/course/show/1033/22"/>
    <hyperlink ref="A30:W30" r:id="rId9" display="http://dispace.edu.nstu.ru/didesk/course/show/1033/1"/>
    <hyperlink ref="C32:Q32" r:id="rId10" display="https://cloud.mail.ru/home/Faces1.rar"/>
    <hyperlink ref="X25" r:id="rId11"/>
  </hyperlinks>
  <pageMargins left="0.7" right="0.7" top="0.75" bottom="0.75" header="0.3" footer="0.3"/>
  <pageSetup paperSize="9" orientation="portrait" r:id="rId1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O35"/>
  <sheetViews>
    <sheetView topLeftCell="A16" zoomScale="80" zoomScaleNormal="80" workbookViewId="0">
      <selection activeCell="G25" sqref="G25:N25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351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66.75">
      <c r="A4" s="1">
        <v>0</v>
      </c>
      <c r="B4" s="2"/>
      <c r="C4" s="3" t="s">
        <v>0</v>
      </c>
      <c r="D4" s="4" t="s">
        <v>210</v>
      </c>
      <c r="E4" s="4" t="s">
        <v>211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1" t="s">
        <v>231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655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2" t="s">
        <v>232</v>
      </c>
      <c r="AC4" s="30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664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240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241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0" t="s">
        <v>53</v>
      </c>
      <c r="D5" s="211" t="s">
        <v>54</v>
      </c>
      <c r="E5" s="211" t="s">
        <v>54</v>
      </c>
      <c r="F5" s="212"/>
      <c r="G5" s="212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656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665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22" t="s">
        <v>352</v>
      </c>
      <c r="C6" s="76">
        <v>1</v>
      </c>
      <c r="D6" s="77"/>
      <c r="E6" s="78"/>
      <c r="F6" s="79"/>
      <c r="G6" s="80"/>
      <c r="H6" s="81">
        <v>1</v>
      </c>
      <c r="I6" s="78"/>
      <c r="J6" s="78"/>
      <c r="K6" s="79"/>
      <c r="L6" s="82"/>
      <c r="M6" s="76"/>
      <c r="N6" s="83"/>
      <c r="O6" s="78"/>
      <c r="P6" s="84"/>
      <c r="Q6" s="84"/>
      <c r="R6" s="85"/>
      <c r="S6" s="86">
        <f t="shared" ref="S6:S12" si="0">IF(SUM(C6:R6)/2.5&lt;=21,SUM(C6:R6)/2.5,21)</f>
        <v>0.8</v>
      </c>
      <c r="T6" s="87">
        <f>IF(S6&lt;7,0,IF(S6&lt;14,1,2))</f>
        <v>0</v>
      </c>
      <c r="U6" s="76">
        <v>1</v>
      </c>
      <c r="V6" s="88"/>
      <c r="W6" s="88"/>
      <c r="X6" s="78"/>
      <c r="Y6" s="78"/>
      <c r="Z6" s="80"/>
      <c r="AA6" s="76">
        <v>1</v>
      </c>
      <c r="AB6" s="89"/>
      <c r="AC6" s="313"/>
      <c r="AD6" s="78"/>
      <c r="AE6" s="90"/>
      <c r="AF6" s="306"/>
      <c r="AG6" s="76"/>
      <c r="AH6" s="81"/>
      <c r="AI6" s="81"/>
      <c r="AJ6" s="78"/>
      <c r="AK6" s="78"/>
      <c r="AL6" s="78"/>
      <c r="AM6" s="86">
        <f t="shared" ref="AM6:AM23" si="1">IF(SUM(U6:AL6,S6)/2&lt;=39,SUM(U6:AL6,S6)/2,39)</f>
        <v>1.4</v>
      </c>
      <c r="AN6" s="87">
        <f>IF(AM6&lt;15,0,IF(AM6&lt;30,1,2))</f>
        <v>0</v>
      </c>
      <c r="AO6" s="76"/>
      <c r="AP6" s="306"/>
      <c r="AQ6" s="306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0.93333333333333324</v>
      </c>
      <c r="BD6" s="97"/>
      <c r="BE6" s="98"/>
      <c r="BF6" s="99">
        <f>IF(SUM(BC6,BD6:BE6)&lt;=100,SUM(BC6,BD6:BE6),100)</f>
        <v>0.93333333333333324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 t="s">
        <v>353</v>
      </c>
      <c r="BL6" s="203"/>
      <c r="BM6" s="203"/>
      <c r="BN6" s="203"/>
      <c r="BO6" s="282"/>
    </row>
    <row r="7" spans="1:67" ht="18.75">
      <c r="A7" s="74">
        <v>2</v>
      </c>
      <c r="B7" s="170" t="s">
        <v>354</v>
      </c>
      <c r="C7" s="76">
        <v>1</v>
      </c>
      <c r="D7" s="77"/>
      <c r="E7" s="78"/>
      <c r="F7" s="79"/>
      <c r="G7" s="80"/>
      <c r="H7" s="81">
        <v>1</v>
      </c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0.8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13"/>
      <c r="AD7" s="78"/>
      <c r="AE7" s="90"/>
      <c r="AF7" s="306"/>
      <c r="AG7" s="76"/>
      <c r="AH7" s="81"/>
      <c r="AI7" s="81"/>
      <c r="AJ7" s="78"/>
      <c r="AK7" s="78"/>
      <c r="AL7" s="78"/>
      <c r="AM7" s="86">
        <f t="shared" si="1"/>
        <v>0.4</v>
      </c>
      <c r="AN7" s="87">
        <f t="shared" ref="AN7:AN23" si="4">IF(AM7&lt;15,0,IF(AM7&lt;30,1,2))</f>
        <v>0</v>
      </c>
      <c r="AO7" s="76"/>
      <c r="AP7" s="306"/>
      <c r="AQ7" s="306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0.26666666666666666</v>
      </c>
      <c r="BD7" s="104"/>
      <c r="BE7" s="105"/>
      <c r="BF7" s="99">
        <f t="shared" ref="BF7:BF23" si="5">IF(SUM(BC7,BD7:BE7)&lt;=100,SUM(BC7,BD7:BE7),100)</f>
        <v>0.26666666666666666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24"/>
      <c r="BK7" s="525" t="s">
        <v>355</v>
      </c>
      <c r="BL7" s="443"/>
      <c r="BM7" s="443"/>
      <c r="BN7" s="443"/>
      <c r="BO7" s="444"/>
    </row>
    <row r="8" spans="1:67" ht="18.75">
      <c r="A8" s="108">
        <v>3</v>
      </c>
      <c r="B8" s="522" t="s">
        <v>356</v>
      </c>
      <c r="C8" s="109">
        <v>1</v>
      </c>
      <c r="D8" s="110"/>
      <c r="E8" s="111"/>
      <c r="F8" s="79"/>
      <c r="G8" s="113"/>
      <c r="H8" s="114">
        <v>1</v>
      </c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0.8</v>
      </c>
      <c r="T8" s="120">
        <f t="shared" si="3"/>
        <v>0</v>
      </c>
      <c r="U8" s="109"/>
      <c r="V8" s="121"/>
      <c r="W8" s="121"/>
      <c r="X8" s="111"/>
      <c r="Y8" s="111"/>
      <c r="Z8" s="113"/>
      <c r="AA8" s="76"/>
      <c r="AB8" s="89"/>
      <c r="AC8" s="312"/>
      <c r="AD8" s="111"/>
      <c r="AE8" s="90"/>
      <c r="AF8" s="306"/>
      <c r="AG8" s="109"/>
      <c r="AH8" s="114"/>
      <c r="AI8" s="114"/>
      <c r="AJ8" s="111"/>
      <c r="AK8" s="111"/>
      <c r="AL8" s="111"/>
      <c r="AM8" s="119">
        <f t="shared" si="1"/>
        <v>0.4</v>
      </c>
      <c r="AN8" s="120">
        <f t="shared" si="4"/>
        <v>0</v>
      </c>
      <c r="AO8" s="109"/>
      <c r="AP8" s="312"/>
      <c r="AQ8" s="306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0.26666666666666666</v>
      </c>
      <c r="BD8" s="104"/>
      <c r="BE8" s="105"/>
      <c r="BF8" s="127">
        <f t="shared" si="5"/>
        <v>0.26666666666666666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26"/>
      <c r="BK8" s="204" t="s">
        <v>357</v>
      </c>
      <c r="BL8" s="283"/>
      <c r="BM8" s="283"/>
      <c r="BN8" s="283"/>
      <c r="BO8" s="284"/>
    </row>
    <row r="9" spans="1:67" ht="18.75">
      <c r="A9" s="108">
        <v>4</v>
      </c>
      <c r="B9" s="522" t="s">
        <v>358</v>
      </c>
      <c r="C9" s="109">
        <v>1</v>
      </c>
      <c r="D9" s="110"/>
      <c r="E9" s="111"/>
      <c r="F9" s="112"/>
      <c r="G9" s="113"/>
      <c r="H9" s="114">
        <v>1</v>
      </c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119">
        <f t="shared" si="0"/>
        <v>0.8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12"/>
      <c r="AD9" s="111"/>
      <c r="AE9" s="90"/>
      <c r="AF9" s="306"/>
      <c r="AG9" s="109"/>
      <c r="AH9" s="114"/>
      <c r="AI9" s="114"/>
      <c r="AJ9" s="111"/>
      <c r="AK9" s="111"/>
      <c r="AL9" s="111"/>
      <c r="AM9" s="119">
        <f t="shared" si="1"/>
        <v>0.4</v>
      </c>
      <c r="AN9" s="120">
        <f t="shared" si="4"/>
        <v>0</v>
      </c>
      <c r="AO9" s="132"/>
      <c r="AP9" s="306"/>
      <c r="AQ9" s="306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0.26666666666666666</v>
      </c>
      <c r="BD9" s="104"/>
      <c r="BE9" s="105"/>
      <c r="BF9" s="127">
        <f t="shared" si="5"/>
        <v>0.26666666666666666</v>
      </c>
      <c r="BG9" s="89" t="str">
        <f t="shared" si="6"/>
        <v>F</v>
      </c>
      <c r="BH9" s="128">
        <f t="shared" si="7"/>
        <v>2</v>
      </c>
      <c r="BI9" s="129"/>
      <c r="BJ9" s="527"/>
      <c r="BK9" s="285" t="s">
        <v>359</v>
      </c>
      <c r="BL9" s="286"/>
      <c r="BM9" s="286"/>
      <c r="BN9" s="286"/>
      <c r="BO9" s="287"/>
    </row>
    <row r="10" spans="1:67" ht="18.75">
      <c r="A10" s="74">
        <v>5</v>
      </c>
      <c r="B10" s="522" t="s">
        <v>360</v>
      </c>
      <c r="C10" s="76">
        <v>1</v>
      </c>
      <c r="D10" s="77"/>
      <c r="E10" s="78"/>
      <c r="F10" s="79"/>
      <c r="G10" s="80"/>
      <c r="H10" s="81">
        <v>1</v>
      </c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0.8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/>
      <c r="AB10" s="89"/>
      <c r="AC10" s="313"/>
      <c r="AD10" s="78"/>
      <c r="AE10" s="90"/>
      <c r="AF10" s="312"/>
      <c r="AG10" s="76"/>
      <c r="AH10" s="81"/>
      <c r="AI10" s="81"/>
      <c r="AJ10" s="78"/>
      <c r="AK10" s="78"/>
      <c r="AL10" s="78"/>
      <c r="AM10" s="86">
        <f t="shared" si="1"/>
        <v>0.4</v>
      </c>
      <c r="AN10" s="87">
        <f t="shared" si="4"/>
        <v>0</v>
      </c>
      <c r="AO10" s="76"/>
      <c r="AP10" s="312"/>
      <c r="AQ10" s="306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0.26666666666666666</v>
      </c>
      <c r="BD10" s="104"/>
      <c r="BE10" s="105"/>
      <c r="BF10" s="99">
        <f t="shared" si="5"/>
        <v>0.26666666666666666</v>
      </c>
      <c r="BG10" s="100" t="str">
        <f t="shared" si="6"/>
        <v>F</v>
      </c>
      <c r="BH10" s="101">
        <f t="shared" si="7"/>
        <v>2</v>
      </c>
      <c r="BI10" s="106"/>
      <c r="BJ10" s="524"/>
      <c r="BK10" s="285"/>
      <c r="BL10" s="286"/>
      <c r="BM10" s="286"/>
      <c r="BN10" s="286"/>
      <c r="BO10" s="287"/>
    </row>
    <row r="11" spans="1:67" ht="18.75">
      <c r="A11" s="74">
        <v>6</v>
      </c>
      <c r="B11" s="522"/>
      <c r="C11" s="76"/>
      <c r="D11" s="77"/>
      <c r="E11" s="78"/>
      <c r="F11" s="79"/>
      <c r="G11" s="80"/>
      <c r="H11" s="81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B11" s="89"/>
      <c r="AC11" s="313"/>
      <c r="AD11" s="78"/>
      <c r="AE11" s="90"/>
      <c r="AF11" s="312"/>
      <c r="AG11" s="135"/>
      <c r="AH11" s="81"/>
      <c r="AI11" s="81"/>
      <c r="AJ11" s="78"/>
      <c r="AK11" s="78"/>
      <c r="AL11" s="78"/>
      <c r="AM11" s="86">
        <f t="shared" si="1"/>
        <v>0</v>
      </c>
      <c r="AN11" s="87">
        <f t="shared" si="4"/>
        <v>0</v>
      </c>
      <c r="AO11" s="76"/>
      <c r="AP11" s="306"/>
      <c r="AQ11" s="306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36"/>
      <c r="BJ11" s="172"/>
      <c r="BK11" s="525"/>
      <c r="BL11" s="443"/>
      <c r="BM11" s="443"/>
      <c r="BN11" s="443"/>
      <c r="BO11" s="444"/>
    </row>
    <row r="12" spans="1:67" ht="18.75">
      <c r="A12" s="74">
        <v>7</v>
      </c>
      <c r="B12" s="522"/>
      <c r="C12" s="528"/>
      <c r="D12" s="137"/>
      <c r="E12" s="137"/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B12" s="89"/>
      <c r="AC12" s="313"/>
      <c r="AD12" s="78"/>
      <c r="AE12" s="90"/>
      <c r="AF12" s="312"/>
      <c r="AG12" s="76"/>
      <c r="AH12" s="81"/>
      <c r="AI12" s="81"/>
      <c r="AJ12" s="78"/>
      <c r="AK12" s="78"/>
      <c r="AL12" s="78"/>
      <c r="AM12" s="86">
        <f t="shared" si="1"/>
        <v>0</v>
      </c>
      <c r="AN12" s="87">
        <f t="shared" si="4"/>
        <v>0</v>
      </c>
      <c r="AO12" s="76"/>
      <c r="AP12" s="306"/>
      <c r="AQ12" s="306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524"/>
      <c r="BK12" s="525"/>
      <c r="BL12" s="443"/>
      <c r="BM12" s="443"/>
      <c r="BN12" s="443"/>
      <c r="BO12" s="444"/>
    </row>
    <row r="13" spans="1:67" ht="18.75">
      <c r="A13" s="139">
        <v>8</v>
      </c>
      <c r="B13" s="522"/>
      <c r="C13" s="76"/>
      <c r="D13" s="77"/>
      <c r="E13" s="78"/>
      <c r="F13" s="78"/>
      <c r="G13" s="80"/>
      <c r="H13" s="81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13"/>
      <c r="AD13" s="78"/>
      <c r="AE13" s="90"/>
      <c r="AF13" s="312"/>
      <c r="AG13" s="135"/>
      <c r="AH13" s="140"/>
      <c r="AI13" s="140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06"/>
      <c r="AQ13" s="306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524"/>
      <c r="BK13" s="204"/>
      <c r="BL13" s="283"/>
      <c r="BM13" s="283"/>
      <c r="BN13" s="283"/>
      <c r="BO13" s="444"/>
    </row>
    <row r="14" spans="1:67" ht="18.75">
      <c r="A14" s="141">
        <v>9</v>
      </c>
      <c r="B14" s="522"/>
      <c r="C14" s="136"/>
      <c r="D14" s="137"/>
      <c r="E14" s="137"/>
      <c r="F14" s="137"/>
      <c r="G14" s="170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8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13"/>
      <c r="AD14" s="78"/>
      <c r="AE14" s="90"/>
      <c r="AF14" s="306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12"/>
      <c r="AQ14" s="306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72"/>
      <c r="BK14" s="204"/>
      <c r="BL14" s="283"/>
      <c r="BM14" s="283"/>
      <c r="BN14" s="283"/>
      <c r="BO14" s="284"/>
    </row>
    <row r="15" spans="1:67" ht="18.75">
      <c r="A15" s="141">
        <v>10</v>
      </c>
      <c r="B15" s="522"/>
      <c r="C15" s="76"/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25"/>
      <c r="AD15" s="137"/>
      <c r="AE15" s="137"/>
      <c r="AF15" s="312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06"/>
      <c r="AQ15" s="306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4">
        <f t="shared" si="7"/>
        <v>2</v>
      </c>
      <c r="BI15" s="136"/>
      <c r="BJ15" s="172"/>
      <c r="BK15" s="204"/>
      <c r="BL15" s="283"/>
      <c r="BM15" s="283"/>
      <c r="BN15" s="283"/>
      <c r="BO15" s="284"/>
    </row>
    <row r="16" spans="1:67" ht="18.75">
      <c r="A16" s="141">
        <v>11</v>
      </c>
      <c r="B16" s="522"/>
      <c r="C16" s="76"/>
      <c r="D16" s="78"/>
      <c r="E16" s="78"/>
      <c r="F16" s="78"/>
      <c r="G16" s="80"/>
      <c r="H16" s="8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14"/>
      <c r="AD16" s="137"/>
      <c r="AE16" s="137"/>
      <c r="AF16" s="306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06"/>
      <c r="AQ16" s="306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4">
        <f t="shared" si="7"/>
        <v>2</v>
      </c>
      <c r="BI16" s="136"/>
      <c r="BJ16" s="172"/>
      <c r="BK16" s="525"/>
      <c r="BL16" s="443"/>
      <c r="BM16" s="443"/>
      <c r="BN16" s="443"/>
      <c r="BO16" s="444"/>
    </row>
    <row r="17" spans="1:67" ht="18.75">
      <c r="A17" s="141">
        <v>12</v>
      </c>
      <c r="B17" s="522"/>
      <c r="C17" s="167"/>
      <c r="D17" s="168"/>
      <c r="E17" s="168"/>
      <c r="F17" s="318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B17" s="137"/>
      <c r="AC17" s="314"/>
      <c r="AD17" s="137"/>
      <c r="AE17" s="137"/>
      <c r="AF17" s="312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06"/>
      <c r="AQ17" s="306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4">
        <f t="shared" si="7"/>
        <v>2</v>
      </c>
      <c r="BI17" s="136"/>
      <c r="BJ17" s="172"/>
      <c r="BK17" s="204"/>
      <c r="BL17" s="283"/>
      <c r="BM17" s="283"/>
      <c r="BN17" s="283"/>
      <c r="BO17" s="284"/>
    </row>
    <row r="18" spans="1:67" ht="18.75">
      <c r="A18" s="141">
        <v>13</v>
      </c>
      <c r="B18" s="522"/>
      <c r="C18" s="167"/>
      <c r="D18" s="168"/>
      <c r="E18" s="168"/>
      <c r="F18" s="169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B18" s="137"/>
      <c r="AC18" s="314"/>
      <c r="AD18" s="137"/>
      <c r="AE18" s="137"/>
      <c r="AF18" s="312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06"/>
      <c r="AQ18" s="306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4">
        <f t="shared" si="7"/>
        <v>2</v>
      </c>
      <c r="BI18" s="136"/>
      <c r="BJ18" s="172"/>
      <c r="BK18" s="525"/>
      <c r="BL18" s="443"/>
      <c r="BM18" s="443"/>
      <c r="BN18" s="443"/>
      <c r="BO18" s="444"/>
    </row>
    <row r="19" spans="1:67" ht="18.75">
      <c r="A19" s="141">
        <v>14</v>
      </c>
      <c r="B19" s="522"/>
      <c r="C19" s="167"/>
      <c r="D19" s="168"/>
      <c r="E19" s="168"/>
      <c r="F19" s="169"/>
      <c r="G19" s="170"/>
      <c r="H19" s="171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B19" s="137"/>
      <c r="AC19" s="314"/>
      <c r="AD19" s="137"/>
      <c r="AE19" s="137"/>
      <c r="AF19" s="306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06"/>
      <c r="AQ19" s="306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4">
        <f t="shared" si="7"/>
        <v>2</v>
      </c>
      <c r="BI19" s="136"/>
      <c r="BJ19" s="172"/>
      <c r="BK19" s="204"/>
      <c r="BL19" s="283"/>
      <c r="BM19" s="283"/>
      <c r="BN19" s="283"/>
      <c r="BO19" s="284"/>
    </row>
    <row r="20" spans="1:67" ht="18.75">
      <c r="A20" s="141">
        <v>15</v>
      </c>
      <c r="B20" s="522"/>
      <c r="C20" s="529"/>
      <c r="D20" s="137"/>
      <c r="E20" s="137"/>
      <c r="F20" s="137"/>
      <c r="G20" s="170"/>
      <c r="H20" s="530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B20" s="137"/>
      <c r="AC20" s="314"/>
      <c r="AD20" s="137"/>
      <c r="AE20" s="137"/>
      <c r="AF20" s="312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06"/>
      <c r="AQ20" s="306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4">
        <f t="shared" si="7"/>
        <v>2</v>
      </c>
      <c r="BI20" s="136"/>
      <c r="BJ20" s="172"/>
      <c r="BK20" s="525"/>
      <c r="BL20" s="443"/>
      <c r="BM20" s="443"/>
      <c r="BN20" s="443"/>
      <c r="BO20" s="444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B21" s="137"/>
      <c r="AC21" s="314"/>
      <c r="AD21" s="176"/>
      <c r="AE21" s="137"/>
      <c r="AF21" s="312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06"/>
      <c r="AQ21" s="306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4">
        <f t="shared" si="7"/>
        <v>2</v>
      </c>
      <c r="BI21" s="136"/>
      <c r="BJ21" s="172"/>
      <c r="BK21" s="525"/>
      <c r="BL21" s="443"/>
      <c r="BM21" s="443"/>
      <c r="BN21" s="443"/>
      <c r="BO21" s="444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B22" s="137"/>
      <c r="AC22" s="314"/>
      <c r="AD22" s="137"/>
      <c r="AE22" s="137"/>
      <c r="AF22" s="306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12"/>
      <c r="AQ22" s="306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4">
        <f t="shared" si="7"/>
        <v>2</v>
      </c>
      <c r="BI22" s="136"/>
      <c r="BJ22" s="172"/>
      <c r="BK22" s="525"/>
      <c r="BL22" s="443"/>
      <c r="BM22" s="443"/>
      <c r="BN22" s="443"/>
      <c r="BO22" s="444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70"/>
      <c r="AB23" s="179"/>
      <c r="AC23" s="335"/>
      <c r="AD23" s="179"/>
      <c r="AE23" s="179"/>
      <c r="AF23" s="531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16"/>
      <c r="AQ23" s="532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1">
        <f t="shared" si="7"/>
        <v>2</v>
      </c>
      <c r="BI23" s="182"/>
      <c r="BJ23" s="181"/>
      <c r="BK23" s="456"/>
      <c r="BL23" s="447"/>
      <c r="BM23" s="447"/>
      <c r="BN23" s="447"/>
      <c r="BO23" s="448"/>
    </row>
    <row r="24" spans="1:67">
      <c r="B24" s="624" t="s">
        <v>339</v>
      </c>
      <c r="G24" t="s">
        <v>546</v>
      </c>
      <c r="X24" s="624" t="s">
        <v>537</v>
      </c>
      <c r="Y24" s="624"/>
      <c r="Z24" s="624"/>
      <c r="AA24" s="624"/>
      <c r="AB24" s="624"/>
      <c r="AC24" s="624"/>
      <c r="AD24" s="624"/>
      <c r="AT24" s="624" t="s">
        <v>538</v>
      </c>
      <c r="AU24" s="624"/>
      <c r="AV24" s="624"/>
      <c r="AW24" s="624"/>
    </row>
    <row r="25" spans="1:67">
      <c r="B25" t="s">
        <v>536</v>
      </c>
      <c r="G25" t="s">
        <v>547</v>
      </c>
      <c r="X25" s="192" t="s">
        <v>518</v>
      </c>
      <c r="AT25" s="192" t="s">
        <v>532</v>
      </c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N25" s="192"/>
    </row>
    <row r="26" spans="1:67">
      <c r="A26" s="192">
        <v>1</v>
      </c>
      <c r="B26" s="192" t="s">
        <v>242</v>
      </c>
      <c r="C26" s="192" t="s">
        <v>534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t="s">
        <v>516</v>
      </c>
      <c r="AH26" t="s">
        <v>42</v>
      </c>
      <c r="AT26" s="192" t="s">
        <v>531</v>
      </c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</row>
    <row r="27" spans="1:67">
      <c r="A27">
        <v>2</v>
      </c>
      <c r="B27" t="s">
        <v>243</v>
      </c>
      <c r="X27" t="s">
        <v>39</v>
      </c>
      <c r="AH27" t="s">
        <v>43</v>
      </c>
      <c r="AT27" t="s">
        <v>516</v>
      </c>
      <c r="BD27" t="s">
        <v>526</v>
      </c>
    </row>
    <row r="28" spans="1:67">
      <c r="A28">
        <v>3</v>
      </c>
      <c r="B28" t="s">
        <v>244</v>
      </c>
      <c r="X28" t="s">
        <v>519</v>
      </c>
      <c r="AH28" t="s">
        <v>520</v>
      </c>
      <c r="AT28" t="s">
        <v>523</v>
      </c>
      <c r="BD28" t="s">
        <v>527</v>
      </c>
      <c r="BM28" s="192"/>
      <c r="BN28" s="192"/>
    </row>
    <row r="29" spans="1:67">
      <c r="A29">
        <v>4</v>
      </c>
      <c r="B29" t="s">
        <v>540</v>
      </c>
      <c r="X29" t="s">
        <v>522</v>
      </c>
      <c r="AH29" t="s">
        <v>521</v>
      </c>
      <c r="AT29" t="s">
        <v>524</v>
      </c>
      <c r="BD29" t="s">
        <v>528</v>
      </c>
    </row>
    <row r="30" spans="1:67">
      <c r="A30" s="192">
        <v>5</v>
      </c>
      <c r="B30" s="192" t="s">
        <v>541</v>
      </c>
      <c r="C30" s="192" t="s">
        <v>518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t="s">
        <v>535</v>
      </c>
      <c r="AT30" t="s">
        <v>525</v>
      </c>
      <c r="BD30" t="s">
        <v>529</v>
      </c>
    </row>
    <row r="31" spans="1:67">
      <c r="A31">
        <v>6</v>
      </c>
      <c r="B31" t="s">
        <v>542</v>
      </c>
      <c r="AT31" t="s">
        <v>530</v>
      </c>
    </row>
    <row r="32" spans="1:67">
      <c r="A32">
        <v>7</v>
      </c>
      <c r="B32" t="s">
        <v>232</v>
      </c>
      <c r="C32" s="192" t="s">
        <v>539</v>
      </c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AT32" s="192" t="s">
        <v>533</v>
      </c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</row>
    <row r="33" spans="1:11">
      <c r="A33">
        <v>8</v>
      </c>
      <c r="B33" t="s">
        <v>543</v>
      </c>
    </row>
    <row r="34" spans="1:11">
      <c r="A34">
        <v>9</v>
      </c>
      <c r="B34" t="s">
        <v>544</v>
      </c>
      <c r="K34" s="346" t="s">
        <v>247</v>
      </c>
    </row>
    <row r="35" spans="1:11">
      <c r="A35" s="344">
        <v>10</v>
      </c>
      <c r="B35" t="s">
        <v>545</v>
      </c>
      <c r="K35" t="s">
        <v>246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AT26:BI26" r:id="rId4" display="http://dispace.edu.nstu.ru/didesk/course/show/1302"/>
    <hyperlink ref="AT25:BN25" r:id="rId5" display="http://dispace.edu.nstu.ru/didesk/course/show/1033/15"/>
    <hyperlink ref="AT28:BN28" r:id="rId6" display="http://dispace.edu.nstu.ru/didesk/course/show/1033/20"/>
    <hyperlink ref="C26" r:id="rId7"/>
    <hyperlink ref="A26:W26" r:id="rId8" display="http://dispace.edu.nstu.ru/didesk/course/show/1033/22"/>
    <hyperlink ref="A30:W30" r:id="rId9" display="http://dispace.edu.nstu.ru/didesk/course/show/1033/1"/>
    <hyperlink ref="C32:Q32" r:id="rId10" display="https://cloud.mail.ru/home/Faces1.rar"/>
    <hyperlink ref="X25" r:id="rId1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O35"/>
  <sheetViews>
    <sheetView topLeftCell="A4" zoomScale="80" zoomScaleNormal="80" workbookViewId="0">
      <selection activeCell="AG19" sqref="AG19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361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66.75">
      <c r="A4" s="1">
        <v>0</v>
      </c>
      <c r="B4" s="2"/>
      <c r="C4" s="3" t="s">
        <v>0</v>
      </c>
      <c r="D4" s="4" t="s">
        <v>210</v>
      </c>
      <c r="E4" s="4" t="s">
        <v>211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1" t="s">
        <v>231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655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2" t="s">
        <v>232</v>
      </c>
      <c r="AC4" s="30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664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240</v>
      </c>
      <c r="AT4" s="10" t="s">
        <v>37</v>
      </c>
      <c r="AU4" s="19" t="s">
        <v>279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241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0" t="s">
        <v>53</v>
      </c>
      <c r="D5" s="211" t="s">
        <v>54</v>
      </c>
      <c r="E5" s="211" t="s">
        <v>54</v>
      </c>
      <c r="F5" s="212"/>
      <c r="G5" s="212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656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665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22" t="s">
        <v>437</v>
      </c>
      <c r="C6" s="76">
        <v>1</v>
      </c>
      <c r="D6" s="77"/>
      <c r="E6" s="78"/>
      <c r="F6" s="79">
        <v>5</v>
      </c>
      <c r="G6" s="80">
        <v>5</v>
      </c>
      <c r="H6" s="81">
        <v>1</v>
      </c>
      <c r="I6" s="78"/>
      <c r="J6" s="78"/>
      <c r="K6" s="79"/>
      <c r="L6" s="82"/>
      <c r="M6" s="76">
        <v>1</v>
      </c>
      <c r="N6" s="83"/>
      <c r="O6" s="78"/>
      <c r="P6" s="84"/>
      <c r="Q6" s="84"/>
      <c r="R6" s="85"/>
      <c r="S6" s="86">
        <f t="shared" ref="S6:S12" si="0">IF(SUM(C6:R6)/2.5&lt;=21,SUM(C6:R6)/2.5,21)</f>
        <v>5.2</v>
      </c>
      <c r="T6" s="87">
        <f>IF(S6&lt;7,0,IF(S6&lt;14,1,2))</f>
        <v>0</v>
      </c>
      <c r="U6" s="76">
        <v>1</v>
      </c>
      <c r="V6" s="88"/>
      <c r="W6" s="88"/>
      <c r="X6" s="78"/>
      <c r="Y6" s="78"/>
      <c r="Z6" s="80"/>
      <c r="AA6" s="76">
        <v>1</v>
      </c>
      <c r="AB6" s="89">
        <v>5</v>
      </c>
      <c r="AC6" s="313">
        <v>5</v>
      </c>
      <c r="AD6" s="78"/>
      <c r="AE6" s="90">
        <v>5</v>
      </c>
      <c r="AF6" s="306"/>
      <c r="AG6" s="76">
        <v>1</v>
      </c>
      <c r="AH6" s="81"/>
      <c r="AI6" s="81"/>
      <c r="AJ6" s="78">
        <v>5</v>
      </c>
      <c r="AK6" s="78">
        <v>5</v>
      </c>
      <c r="AL6" s="78">
        <v>5</v>
      </c>
      <c r="AM6" s="86">
        <f t="shared" ref="AM6:AM23" si="1">IF(SUM(U6:AL6,S6)/2&lt;=39,SUM(U6:AL6,S6)/2,39)</f>
        <v>19.100000000000001</v>
      </c>
      <c r="AN6" s="87">
        <f>IF(AM6&lt;15,0,IF(AM6&lt;30,1,2))</f>
        <v>1</v>
      </c>
      <c r="AO6" s="76">
        <v>1</v>
      </c>
      <c r="AP6" s="306"/>
      <c r="AQ6" s="306"/>
      <c r="AR6" s="92">
        <v>1</v>
      </c>
      <c r="AS6" s="93"/>
      <c r="AT6" s="93">
        <v>5</v>
      </c>
      <c r="AU6" s="92">
        <v>5</v>
      </c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20.733333333333334</v>
      </c>
      <c r="BD6" s="97"/>
      <c r="BE6" s="98"/>
      <c r="BF6" s="99">
        <f>IF(SUM(BC6,BD6:BE6)&lt;=100,SUM(BC6,BD6:BE6),100)</f>
        <v>20.733333333333334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 t="s">
        <v>326</v>
      </c>
      <c r="BL6" s="203"/>
      <c r="BM6" s="203"/>
      <c r="BN6" s="203"/>
      <c r="BO6" s="282"/>
    </row>
    <row r="7" spans="1:67" ht="18.75">
      <c r="A7" s="74">
        <v>2</v>
      </c>
      <c r="B7" s="170" t="s">
        <v>362</v>
      </c>
      <c r="C7" s="76">
        <v>1</v>
      </c>
      <c r="D7" s="77"/>
      <c r="E7" s="78"/>
      <c r="F7" s="79"/>
      <c r="G7" s="80">
        <v>5</v>
      </c>
      <c r="H7" s="81">
        <v>1</v>
      </c>
      <c r="I7" s="78"/>
      <c r="J7" s="78"/>
      <c r="K7" s="79"/>
      <c r="L7" s="82"/>
      <c r="M7" s="76">
        <v>1</v>
      </c>
      <c r="N7" s="83"/>
      <c r="O7" s="78"/>
      <c r="P7" s="78"/>
      <c r="Q7" s="79"/>
      <c r="R7" s="85"/>
      <c r="S7" s="86">
        <f t="shared" si="0"/>
        <v>3.2</v>
      </c>
      <c r="T7" s="87">
        <f t="shared" ref="T7:T23" si="3">IF(S7&lt;7,0,IF(S7&lt;14,1,2))</f>
        <v>0</v>
      </c>
      <c r="U7" s="76">
        <v>1</v>
      </c>
      <c r="V7" s="88"/>
      <c r="W7" s="88"/>
      <c r="X7" s="78"/>
      <c r="Y7" s="78"/>
      <c r="Z7" s="80"/>
      <c r="AA7">
        <v>1</v>
      </c>
      <c r="AB7" s="89">
        <v>5</v>
      </c>
      <c r="AC7" s="313">
        <v>4</v>
      </c>
      <c r="AD7" s="78"/>
      <c r="AE7" s="90">
        <v>5</v>
      </c>
      <c r="AF7" s="306">
        <v>5</v>
      </c>
      <c r="AG7" s="76">
        <v>1</v>
      </c>
      <c r="AH7" s="81"/>
      <c r="AI7" s="81"/>
      <c r="AJ7" s="78">
        <v>5</v>
      </c>
      <c r="AK7" s="78">
        <v>5</v>
      </c>
      <c r="AL7" s="78">
        <v>5</v>
      </c>
      <c r="AM7" s="86">
        <f t="shared" si="1"/>
        <v>20.100000000000001</v>
      </c>
      <c r="AN7" s="87">
        <f t="shared" ref="AN7:AN23" si="4">IF(AM7&lt;15,0,IF(AM7&lt;30,1,2))</f>
        <v>1</v>
      </c>
      <c r="AO7" s="76">
        <v>1</v>
      </c>
      <c r="AP7" s="306"/>
      <c r="AQ7" s="306">
        <v>4</v>
      </c>
      <c r="AR7" s="92">
        <v>1</v>
      </c>
      <c r="AS7" s="93"/>
      <c r="AT7" s="93"/>
      <c r="AU7" s="92">
        <v>5</v>
      </c>
      <c r="AV7" s="91"/>
      <c r="AW7" s="78"/>
      <c r="AX7" s="93"/>
      <c r="AY7" s="90"/>
      <c r="AZ7" s="89"/>
      <c r="BA7" s="94"/>
      <c r="BB7" s="95"/>
      <c r="BC7" s="96">
        <f t="shared" si="2"/>
        <v>20.733333333333334</v>
      </c>
      <c r="BD7" s="104"/>
      <c r="BE7" s="105"/>
      <c r="BF7" s="99">
        <f t="shared" ref="BF7:BF23" si="5">IF(SUM(BC7,BD7:BE7)&lt;=100,SUM(BC7,BD7:BE7),100)</f>
        <v>20.733333333333334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24"/>
      <c r="BK7" s="525" t="s">
        <v>438</v>
      </c>
      <c r="BL7" s="443"/>
      <c r="BM7" s="443"/>
      <c r="BN7" s="443"/>
      <c r="BO7" s="444"/>
    </row>
    <row r="8" spans="1:67" ht="18.75">
      <c r="A8" s="108">
        <v>3</v>
      </c>
      <c r="B8" s="522" t="s">
        <v>363</v>
      </c>
      <c r="C8" s="109">
        <v>1</v>
      </c>
      <c r="D8" s="110"/>
      <c r="E8" s="111"/>
      <c r="F8" s="79">
        <v>5</v>
      </c>
      <c r="G8" s="113">
        <v>5</v>
      </c>
      <c r="H8" s="114">
        <v>1</v>
      </c>
      <c r="I8" s="111"/>
      <c r="J8" s="111"/>
      <c r="K8" s="112"/>
      <c r="L8" s="115"/>
      <c r="M8" s="109">
        <v>1</v>
      </c>
      <c r="N8" s="116"/>
      <c r="O8" s="116"/>
      <c r="P8" s="116"/>
      <c r="Q8" s="117"/>
      <c r="R8" s="118"/>
      <c r="S8" s="119">
        <f t="shared" si="0"/>
        <v>5.2</v>
      </c>
      <c r="T8" s="120">
        <f t="shared" si="3"/>
        <v>0</v>
      </c>
      <c r="U8" s="109">
        <v>1</v>
      </c>
      <c r="V8" s="121"/>
      <c r="W8" s="121"/>
      <c r="X8" s="111"/>
      <c r="Y8" s="111"/>
      <c r="Z8" s="113"/>
      <c r="AA8" s="76">
        <v>1</v>
      </c>
      <c r="AB8" s="89">
        <v>5</v>
      </c>
      <c r="AC8" s="312">
        <v>4</v>
      </c>
      <c r="AD8" s="111"/>
      <c r="AE8" s="90">
        <v>5</v>
      </c>
      <c r="AF8" s="306">
        <v>4</v>
      </c>
      <c r="AG8" s="109">
        <v>1</v>
      </c>
      <c r="AH8" s="114"/>
      <c r="AI8" s="114"/>
      <c r="AJ8" s="111">
        <v>5</v>
      </c>
      <c r="AK8" s="111">
        <v>5</v>
      </c>
      <c r="AL8" s="111">
        <v>5</v>
      </c>
      <c r="AM8" s="119">
        <f t="shared" si="1"/>
        <v>20.6</v>
      </c>
      <c r="AN8" s="120">
        <f t="shared" si="4"/>
        <v>1</v>
      </c>
      <c r="AO8" s="109">
        <v>1</v>
      </c>
      <c r="AP8" s="312"/>
      <c r="AQ8" s="306"/>
      <c r="AR8" s="123">
        <v>1</v>
      </c>
      <c r="AS8" s="124"/>
      <c r="AT8" s="124">
        <v>4</v>
      </c>
      <c r="AU8" s="123">
        <v>5</v>
      </c>
      <c r="AV8" s="122"/>
      <c r="AW8" s="111"/>
      <c r="AX8" s="124"/>
      <c r="AY8" s="90"/>
      <c r="AZ8" s="89"/>
      <c r="BA8" s="94"/>
      <c r="BB8" s="125"/>
      <c r="BC8" s="126">
        <f t="shared" si="2"/>
        <v>21.066666666666666</v>
      </c>
      <c r="BD8" s="104"/>
      <c r="BE8" s="105"/>
      <c r="BF8" s="127">
        <f t="shared" si="5"/>
        <v>21.066666666666666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26"/>
      <c r="BK8" s="204"/>
      <c r="BL8" s="283"/>
      <c r="BM8" s="283"/>
      <c r="BN8" s="283"/>
      <c r="BO8" s="284"/>
    </row>
    <row r="9" spans="1:67" ht="18.75">
      <c r="A9" s="108">
        <v>4</v>
      </c>
      <c r="B9" s="522" t="s">
        <v>426</v>
      </c>
      <c r="C9" s="109">
        <v>1</v>
      </c>
      <c r="D9" s="110"/>
      <c r="E9" s="111"/>
      <c r="F9" s="112"/>
      <c r="G9" s="113"/>
      <c r="H9" s="114">
        <v>1</v>
      </c>
      <c r="I9" s="131"/>
      <c r="J9" s="111"/>
      <c r="K9" s="112"/>
      <c r="L9" s="115"/>
      <c r="M9" s="109">
        <v>1</v>
      </c>
      <c r="N9" s="116"/>
      <c r="O9" s="116"/>
      <c r="P9" s="116"/>
      <c r="Q9" s="117"/>
      <c r="R9" s="118"/>
      <c r="S9" s="119">
        <f t="shared" si="0"/>
        <v>1.2</v>
      </c>
      <c r="T9" s="120">
        <f t="shared" si="3"/>
        <v>0</v>
      </c>
      <c r="U9" s="109">
        <v>1</v>
      </c>
      <c r="V9" s="121"/>
      <c r="W9" s="121"/>
      <c r="X9" s="111"/>
      <c r="Y9" s="111"/>
      <c r="Z9" s="113"/>
      <c r="AA9" s="109">
        <v>1</v>
      </c>
      <c r="AB9" s="89">
        <v>5</v>
      </c>
      <c r="AC9" s="312">
        <v>4</v>
      </c>
      <c r="AD9" s="111"/>
      <c r="AE9" s="90">
        <v>5</v>
      </c>
      <c r="AF9" s="306"/>
      <c r="AG9" s="109"/>
      <c r="AH9" s="114"/>
      <c r="AI9" s="114"/>
      <c r="AJ9" s="111">
        <v>5</v>
      </c>
      <c r="AK9" s="111">
        <v>4</v>
      </c>
      <c r="AL9" s="111">
        <v>4</v>
      </c>
      <c r="AM9" s="119">
        <f t="shared" si="1"/>
        <v>15.1</v>
      </c>
      <c r="AN9" s="120">
        <f t="shared" si="4"/>
        <v>1</v>
      </c>
      <c r="AO9" s="132"/>
      <c r="AP9" s="306"/>
      <c r="AQ9" s="306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10.066666666666666</v>
      </c>
      <c r="BD9" s="104"/>
      <c r="BE9" s="105"/>
      <c r="BF9" s="127">
        <f t="shared" si="5"/>
        <v>10.066666666666666</v>
      </c>
      <c r="BG9" s="89" t="str">
        <f t="shared" si="6"/>
        <v>F</v>
      </c>
      <c r="BH9" s="128">
        <f t="shared" si="7"/>
        <v>2</v>
      </c>
      <c r="BI9" s="129"/>
      <c r="BJ9" s="527"/>
      <c r="BK9" s="285"/>
      <c r="BL9" s="286"/>
      <c r="BM9" s="286"/>
      <c r="BN9" s="286"/>
      <c r="BO9" s="287"/>
    </row>
    <row r="10" spans="1:67" ht="18.75">
      <c r="A10" s="74">
        <v>5</v>
      </c>
      <c r="B10" s="522" t="s">
        <v>446</v>
      </c>
      <c r="C10" s="76"/>
      <c r="D10" s="77"/>
      <c r="E10" s="78"/>
      <c r="F10" s="79"/>
      <c r="G10" s="80"/>
      <c r="H10" s="81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/>
      <c r="AB10" s="89"/>
      <c r="AC10" s="313"/>
      <c r="AD10" s="78"/>
      <c r="AE10" s="90"/>
      <c r="AF10" s="312"/>
      <c r="AG10" s="76"/>
      <c r="AH10" s="81"/>
      <c r="AI10" s="81"/>
      <c r="AJ10" s="78">
        <v>5</v>
      </c>
      <c r="AK10" s="78"/>
      <c r="AL10" s="78"/>
      <c r="AM10" s="86">
        <f t="shared" si="1"/>
        <v>2.5</v>
      </c>
      <c r="AN10" s="87">
        <f t="shared" si="4"/>
        <v>0</v>
      </c>
      <c r="AO10" s="76"/>
      <c r="AP10" s="312"/>
      <c r="AQ10" s="306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1.6666666666666667</v>
      </c>
      <c r="BD10" s="104"/>
      <c r="BE10" s="105"/>
      <c r="BF10" s="99">
        <f t="shared" si="5"/>
        <v>1.6666666666666667</v>
      </c>
      <c r="BG10" s="100" t="str">
        <f t="shared" si="6"/>
        <v>F</v>
      </c>
      <c r="BH10" s="101">
        <f t="shared" si="7"/>
        <v>2</v>
      </c>
      <c r="BI10" s="106"/>
      <c r="BJ10" s="524"/>
      <c r="BK10" s="285"/>
      <c r="BL10" s="286"/>
      <c r="BM10" s="286"/>
      <c r="BN10" s="286"/>
      <c r="BO10" s="287"/>
    </row>
    <row r="11" spans="1:67" ht="18.75">
      <c r="A11" s="74">
        <v>6</v>
      </c>
      <c r="B11" s="522" t="s">
        <v>515</v>
      </c>
      <c r="C11" s="76"/>
      <c r="D11" s="77"/>
      <c r="E11" s="78"/>
      <c r="F11" s="79"/>
      <c r="G11" s="80"/>
      <c r="H11" s="81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B11" s="89"/>
      <c r="AC11" s="313"/>
      <c r="AD11" s="78"/>
      <c r="AE11" s="90"/>
      <c r="AF11" s="312"/>
      <c r="AG11" s="135"/>
      <c r="AH11" s="81"/>
      <c r="AI11" s="81"/>
      <c r="AJ11" s="78"/>
      <c r="AK11" s="78"/>
      <c r="AL11" s="78"/>
      <c r="AM11" s="86">
        <f t="shared" si="1"/>
        <v>0</v>
      </c>
      <c r="AN11" s="87">
        <f t="shared" si="4"/>
        <v>0</v>
      </c>
      <c r="AO11" s="76"/>
      <c r="AP11" s="306"/>
      <c r="AQ11" s="306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36"/>
      <c r="BJ11" s="172"/>
      <c r="BK11" s="525"/>
      <c r="BL11" s="443"/>
      <c r="BM11" s="443"/>
      <c r="BN11" s="443"/>
      <c r="BO11" s="444"/>
    </row>
    <row r="12" spans="1:67" ht="18.75">
      <c r="A12" s="74">
        <v>7</v>
      </c>
      <c r="B12" s="522" t="s">
        <v>563</v>
      </c>
      <c r="C12" s="528"/>
      <c r="D12" s="137"/>
      <c r="E12" s="137"/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B12" s="89">
        <v>4</v>
      </c>
      <c r="AC12" s="313">
        <v>4</v>
      </c>
      <c r="AD12" s="78"/>
      <c r="AE12" s="90"/>
      <c r="AF12" s="312"/>
      <c r="AG12" s="76"/>
      <c r="AH12" s="81"/>
      <c r="AI12" s="81"/>
      <c r="AJ12" s="78"/>
      <c r="AK12" s="78"/>
      <c r="AL12" s="78"/>
      <c r="AM12" s="86">
        <f t="shared" si="1"/>
        <v>4</v>
      </c>
      <c r="AN12" s="87">
        <f t="shared" si="4"/>
        <v>0</v>
      </c>
      <c r="AO12" s="76"/>
      <c r="AP12" s="306"/>
      <c r="AQ12" s="306"/>
      <c r="AR12" s="92"/>
      <c r="AS12" s="93"/>
      <c r="AT12" s="93">
        <v>4</v>
      </c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5.333333333333333</v>
      </c>
      <c r="BD12" s="104"/>
      <c r="BE12" s="105"/>
      <c r="BF12" s="99">
        <f t="shared" si="5"/>
        <v>5.333333333333333</v>
      </c>
      <c r="BG12" s="100" t="str">
        <f t="shared" si="6"/>
        <v>F</v>
      </c>
      <c r="BH12" s="101">
        <f t="shared" si="7"/>
        <v>2</v>
      </c>
      <c r="BI12" s="106"/>
      <c r="BJ12" s="524"/>
      <c r="BK12" s="525"/>
      <c r="BL12" s="443"/>
      <c r="BM12" s="443"/>
      <c r="BN12" s="443"/>
      <c r="BO12" s="444"/>
    </row>
    <row r="13" spans="1:67" ht="18.75">
      <c r="A13" s="139">
        <v>8</v>
      </c>
      <c r="B13" s="522"/>
      <c r="C13" s="76"/>
      <c r="D13" s="77"/>
      <c r="E13" s="78"/>
      <c r="F13" s="78"/>
      <c r="G13" s="80"/>
      <c r="H13" s="81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13"/>
      <c r="AD13" s="78"/>
      <c r="AE13" s="90"/>
      <c r="AF13" s="312"/>
      <c r="AG13" s="135"/>
      <c r="AH13" s="140"/>
      <c r="AI13" s="140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06"/>
      <c r="AQ13" s="306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524"/>
      <c r="BK13" s="204"/>
      <c r="BL13" s="283"/>
      <c r="BM13" s="283"/>
      <c r="BN13" s="283"/>
      <c r="BO13" s="444"/>
    </row>
    <row r="14" spans="1:67" ht="18.75">
      <c r="A14" s="141">
        <v>9</v>
      </c>
      <c r="B14" s="522"/>
      <c r="C14" s="136"/>
      <c r="D14" s="137"/>
      <c r="E14" s="137"/>
      <c r="F14" s="137"/>
      <c r="G14" s="170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8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13"/>
      <c r="AD14" s="78"/>
      <c r="AE14" s="90"/>
      <c r="AF14" s="306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12"/>
      <c r="AQ14" s="306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72"/>
      <c r="BK14" s="204"/>
      <c r="BL14" s="283"/>
      <c r="BM14" s="283"/>
      <c r="BN14" s="283"/>
      <c r="BO14" s="284"/>
    </row>
    <row r="15" spans="1:67" ht="18.75">
      <c r="A15" s="141">
        <v>10</v>
      </c>
      <c r="B15" s="522"/>
      <c r="C15" s="76"/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25"/>
      <c r="AD15" s="137"/>
      <c r="AE15" s="137"/>
      <c r="AF15" s="312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06"/>
      <c r="AQ15" s="306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4">
        <f t="shared" si="7"/>
        <v>2</v>
      </c>
      <c r="BI15" s="136"/>
      <c r="BJ15" s="172"/>
      <c r="BK15" s="204"/>
      <c r="BL15" s="283"/>
      <c r="BM15" s="283"/>
      <c r="BN15" s="283"/>
      <c r="BO15" s="284"/>
    </row>
    <row r="16" spans="1:67" ht="18.75">
      <c r="A16" s="141">
        <v>11</v>
      </c>
      <c r="B16" s="522"/>
      <c r="C16" s="76"/>
      <c r="D16" s="78"/>
      <c r="E16" s="78"/>
      <c r="F16" s="78"/>
      <c r="G16" s="80"/>
      <c r="H16" s="8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14"/>
      <c r="AD16" s="137"/>
      <c r="AE16" s="137"/>
      <c r="AF16" s="306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06"/>
      <c r="AQ16" s="306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4">
        <f t="shared" si="7"/>
        <v>2</v>
      </c>
      <c r="BI16" s="136"/>
      <c r="BJ16" s="172"/>
      <c r="BK16" s="525"/>
      <c r="BL16" s="443"/>
      <c r="BM16" s="443"/>
      <c r="BN16" s="443"/>
      <c r="BO16" s="444"/>
    </row>
    <row r="17" spans="1:67" ht="18.75">
      <c r="A17" s="141">
        <v>12</v>
      </c>
      <c r="B17" s="522"/>
      <c r="C17" s="167"/>
      <c r="D17" s="168"/>
      <c r="E17" s="168"/>
      <c r="F17" s="318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36"/>
      <c r="AB17" s="137"/>
      <c r="AC17" s="314"/>
      <c r="AD17" s="137"/>
      <c r="AE17" s="137"/>
      <c r="AF17" s="312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06"/>
      <c r="AQ17" s="306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4">
        <f t="shared" si="7"/>
        <v>2</v>
      </c>
      <c r="BI17" s="136"/>
      <c r="BJ17" s="172"/>
      <c r="BK17" s="204"/>
      <c r="BL17" s="283"/>
      <c r="BM17" s="283"/>
      <c r="BN17" s="283"/>
      <c r="BO17" s="284"/>
    </row>
    <row r="18" spans="1:67" ht="18.75">
      <c r="A18" s="141">
        <v>13</v>
      </c>
      <c r="B18" s="522"/>
      <c r="C18" s="167"/>
      <c r="D18" s="168"/>
      <c r="E18" s="168"/>
      <c r="F18" s="169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36"/>
      <c r="AB18" s="137"/>
      <c r="AC18" s="314"/>
      <c r="AD18" s="137"/>
      <c r="AE18" s="137"/>
      <c r="AF18" s="312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06"/>
      <c r="AQ18" s="306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4">
        <f t="shared" si="7"/>
        <v>2</v>
      </c>
      <c r="BI18" s="136"/>
      <c r="BJ18" s="172"/>
      <c r="BK18" s="525"/>
      <c r="BL18" s="443"/>
      <c r="BM18" s="443"/>
      <c r="BN18" s="443"/>
      <c r="BO18" s="444"/>
    </row>
    <row r="19" spans="1:67" ht="18.75">
      <c r="A19" s="141">
        <v>14</v>
      </c>
      <c r="B19" s="522"/>
      <c r="C19" s="167"/>
      <c r="D19" s="168"/>
      <c r="E19" s="168"/>
      <c r="F19" s="169"/>
      <c r="G19" s="170"/>
      <c r="H19" s="171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36"/>
      <c r="AB19" s="137"/>
      <c r="AC19" s="314"/>
      <c r="AD19" s="137"/>
      <c r="AE19" s="137"/>
      <c r="AF19" s="306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06"/>
      <c r="AQ19" s="306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4">
        <f t="shared" si="7"/>
        <v>2</v>
      </c>
      <c r="BI19" s="136"/>
      <c r="BJ19" s="172"/>
      <c r="BK19" s="204"/>
      <c r="BL19" s="283"/>
      <c r="BM19" s="283"/>
      <c r="BN19" s="283"/>
      <c r="BO19" s="284"/>
    </row>
    <row r="20" spans="1:67" ht="18.75">
      <c r="A20" s="141">
        <v>15</v>
      </c>
      <c r="B20" s="522"/>
      <c r="C20" s="529"/>
      <c r="D20" s="137"/>
      <c r="E20" s="137"/>
      <c r="F20" s="137"/>
      <c r="G20" s="170"/>
      <c r="H20" s="530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36"/>
      <c r="AB20" s="137"/>
      <c r="AC20" s="314"/>
      <c r="AD20" s="137"/>
      <c r="AE20" s="137"/>
      <c r="AF20" s="312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06"/>
      <c r="AQ20" s="306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4">
        <f t="shared" si="7"/>
        <v>2</v>
      </c>
      <c r="BI20" s="136"/>
      <c r="BJ20" s="172"/>
      <c r="BK20" s="525"/>
      <c r="BL20" s="443"/>
      <c r="BM20" s="443"/>
      <c r="BN20" s="443"/>
      <c r="BO20" s="444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36"/>
      <c r="AB21" s="137"/>
      <c r="AC21" s="314"/>
      <c r="AD21" s="176"/>
      <c r="AE21" s="137"/>
      <c r="AF21" s="312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06"/>
      <c r="AQ21" s="306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4">
        <f t="shared" si="7"/>
        <v>2</v>
      </c>
      <c r="BI21" s="136"/>
      <c r="BJ21" s="172"/>
      <c r="BK21" s="525"/>
      <c r="BL21" s="443"/>
      <c r="BM21" s="443"/>
      <c r="BN21" s="443"/>
      <c r="BO21" s="444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36"/>
      <c r="AB22" s="137"/>
      <c r="AC22" s="314"/>
      <c r="AD22" s="137"/>
      <c r="AE22" s="137"/>
      <c r="AF22" s="306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12"/>
      <c r="AQ22" s="306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4">
        <f t="shared" si="7"/>
        <v>2</v>
      </c>
      <c r="BI22" s="136"/>
      <c r="BJ22" s="172"/>
      <c r="BK22" s="525"/>
      <c r="BL22" s="443"/>
      <c r="BM22" s="443"/>
      <c r="BN22" s="443"/>
      <c r="BO22" s="444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82"/>
      <c r="AB23" s="179"/>
      <c r="AC23" s="335"/>
      <c r="AD23" s="179"/>
      <c r="AE23" s="179"/>
      <c r="AF23" s="531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16"/>
      <c r="AQ23" s="532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1">
        <f t="shared" si="7"/>
        <v>2</v>
      </c>
      <c r="BI23" s="182"/>
      <c r="BJ23" s="181"/>
      <c r="BK23" s="456"/>
      <c r="BL23" s="447"/>
      <c r="BM23" s="447"/>
      <c r="BN23" s="447"/>
      <c r="BO23" s="448"/>
    </row>
    <row r="24" spans="1:67">
      <c r="B24" s="624" t="s">
        <v>339</v>
      </c>
      <c r="G24" t="s">
        <v>546</v>
      </c>
      <c r="X24" s="624" t="s">
        <v>537</v>
      </c>
      <c r="Y24" s="624"/>
      <c r="Z24" s="624"/>
      <c r="AA24" s="624"/>
      <c r="AB24" s="624"/>
      <c r="AC24" s="624"/>
      <c r="AD24" s="624"/>
      <c r="AT24" s="624" t="s">
        <v>538</v>
      </c>
      <c r="AU24" s="624"/>
      <c r="AV24" s="624"/>
      <c r="AW24" s="624"/>
    </row>
    <row r="25" spans="1:67">
      <c r="B25" t="s">
        <v>536</v>
      </c>
      <c r="G25" t="s">
        <v>547</v>
      </c>
      <c r="X25" s="192" t="s">
        <v>518</v>
      </c>
      <c r="AT25" s="192" t="s">
        <v>532</v>
      </c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N25" s="192"/>
    </row>
    <row r="26" spans="1:67">
      <c r="A26" s="192">
        <v>1</v>
      </c>
      <c r="B26" s="192" t="s">
        <v>242</v>
      </c>
      <c r="C26" s="192" t="s">
        <v>534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t="s">
        <v>516</v>
      </c>
      <c r="AH26" t="s">
        <v>42</v>
      </c>
      <c r="AT26" s="192" t="s">
        <v>531</v>
      </c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</row>
    <row r="27" spans="1:67">
      <c r="A27">
        <v>2</v>
      </c>
      <c r="B27" t="s">
        <v>243</v>
      </c>
      <c r="X27" t="s">
        <v>39</v>
      </c>
      <c r="AH27" t="s">
        <v>43</v>
      </c>
      <c r="AT27" t="s">
        <v>516</v>
      </c>
      <c r="BD27" t="s">
        <v>526</v>
      </c>
    </row>
    <row r="28" spans="1:67">
      <c r="A28">
        <v>3</v>
      </c>
      <c r="B28" t="s">
        <v>244</v>
      </c>
      <c r="X28" t="s">
        <v>519</v>
      </c>
      <c r="AH28" t="s">
        <v>520</v>
      </c>
      <c r="AT28" t="s">
        <v>523</v>
      </c>
      <c r="BD28" t="s">
        <v>527</v>
      </c>
      <c r="BM28" s="192"/>
      <c r="BN28" s="192"/>
    </row>
    <row r="29" spans="1:67">
      <c r="A29">
        <v>4</v>
      </c>
      <c r="B29" t="s">
        <v>540</v>
      </c>
      <c r="X29" t="s">
        <v>522</v>
      </c>
      <c r="AH29" t="s">
        <v>521</v>
      </c>
      <c r="AT29" t="s">
        <v>524</v>
      </c>
      <c r="BD29" t="s">
        <v>528</v>
      </c>
    </row>
    <row r="30" spans="1:67">
      <c r="A30" s="192">
        <v>5</v>
      </c>
      <c r="B30" s="192" t="s">
        <v>541</v>
      </c>
      <c r="C30" s="192" t="s">
        <v>518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t="s">
        <v>535</v>
      </c>
      <c r="AT30" t="s">
        <v>525</v>
      </c>
      <c r="BD30" t="s">
        <v>529</v>
      </c>
    </row>
    <row r="31" spans="1:67">
      <c r="A31">
        <v>6</v>
      </c>
      <c r="B31" t="s">
        <v>542</v>
      </c>
      <c r="AT31" t="s">
        <v>530</v>
      </c>
    </row>
    <row r="32" spans="1:67">
      <c r="A32">
        <v>7</v>
      </c>
      <c r="B32" t="s">
        <v>232</v>
      </c>
      <c r="C32" s="192" t="s">
        <v>539</v>
      </c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AT32" s="192" t="s">
        <v>533</v>
      </c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</row>
    <row r="33" spans="1:11">
      <c r="A33">
        <v>8</v>
      </c>
      <c r="B33" t="s">
        <v>543</v>
      </c>
    </row>
    <row r="34" spans="1:11">
      <c r="A34">
        <v>9</v>
      </c>
      <c r="B34" t="s">
        <v>544</v>
      </c>
      <c r="K34" s="346" t="s">
        <v>247</v>
      </c>
    </row>
    <row r="35" spans="1:11">
      <c r="A35" s="344">
        <v>10</v>
      </c>
      <c r="B35" t="s">
        <v>545</v>
      </c>
      <c r="K35" t="s">
        <v>246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AT26:BI26" r:id="rId4" display="http://dispace.edu.nstu.ru/didesk/course/show/1302"/>
    <hyperlink ref="AT25:BN25" r:id="rId5" display="http://dispace.edu.nstu.ru/didesk/course/show/1033/15"/>
    <hyperlink ref="AT28:BN28" r:id="rId6" display="http://dispace.edu.nstu.ru/didesk/course/show/1033/20"/>
    <hyperlink ref="C26" r:id="rId7"/>
    <hyperlink ref="A26:W26" r:id="rId8" display="http://dispace.edu.nstu.ru/didesk/course/show/1033/22"/>
    <hyperlink ref="A30:W30" r:id="rId9" display="http://dispace.edu.nstu.ru/didesk/course/show/1033/1"/>
    <hyperlink ref="C32:Q32" r:id="rId10" display="https://cloud.mail.ru/home/Faces1.rar"/>
    <hyperlink ref="X25" r:id="rId11"/>
  </hyperlinks>
  <pageMargins left="0.7" right="0.7" top="0.75" bottom="0.75" header="0.3" footer="0.3"/>
  <pageSetup paperSize="9" orientation="portrait" r:id="rId1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O42"/>
  <sheetViews>
    <sheetView zoomScale="80" zoomScaleNormal="80" workbookViewId="0">
      <selection activeCell="O20" sqref="O20"/>
    </sheetView>
  </sheetViews>
  <sheetFormatPr defaultRowHeight="15"/>
  <cols>
    <col min="1" max="1" width="3.7109375" style="53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364</v>
      </c>
      <c r="C2" s="267" t="s">
        <v>365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77.25">
      <c r="A4" s="536">
        <v>0</v>
      </c>
      <c r="B4" s="2"/>
      <c r="C4" s="3" t="s">
        <v>366</v>
      </c>
      <c r="D4" s="7" t="s">
        <v>1</v>
      </c>
      <c r="E4" s="3" t="s">
        <v>367</v>
      </c>
      <c r="F4" s="7" t="s">
        <v>368</v>
      </c>
      <c r="G4" s="3" t="s">
        <v>369</v>
      </c>
      <c r="H4" s="7" t="s">
        <v>368</v>
      </c>
      <c r="I4" s="3" t="s">
        <v>370</v>
      </c>
      <c r="J4" s="7" t="s">
        <v>368</v>
      </c>
      <c r="K4" s="18" t="s">
        <v>371</v>
      </c>
      <c r="L4" s="7" t="s">
        <v>368</v>
      </c>
      <c r="M4" s="3" t="s">
        <v>372</v>
      </c>
      <c r="N4" s="7" t="s">
        <v>368</v>
      </c>
      <c r="O4" s="3" t="s">
        <v>373</v>
      </c>
      <c r="P4" s="7" t="s">
        <v>368</v>
      </c>
      <c r="Q4" s="18" t="s">
        <v>374</v>
      </c>
      <c r="R4" s="7" t="s">
        <v>368</v>
      </c>
      <c r="S4" s="3" t="s">
        <v>468</v>
      </c>
      <c r="T4" s="7" t="s">
        <v>368</v>
      </c>
      <c r="U4" s="419" t="s">
        <v>25</v>
      </c>
      <c r="V4" s="14" t="s">
        <v>30</v>
      </c>
      <c r="W4" s="11" t="s">
        <v>13</v>
      </c>
      <c r="X4" s="655" t="s">
        <v>14</v>
      </c>
      <c r="Y4" s="3" t="s">
        <v>376</v>
      </c>
      <c r="Z4" s="7" t="s">
        <v>368</v>
      </c>
      <c r="AA4" s="18" t="s">
        <v>377</v>
      </c>
      <c r="AB4" s="7" t="s">
        <v>368</v>
      </c>
      <c r="AC4" s="3" t="s">
        <v>378</v>
      </c>
      <c r="AD4" s="7" t="s">
        <v>368</v>
      </c>
      <c r="AE4" s="3" t="s">
        <v>379</v>
      </c>
      <c r="AF4" s="7" t="s">
        <v>368</v>
      </c>
      <c r="AG4" s="18" t="s">
        <v>494</v>
      </c>
      <c r="AH4" s="7" t="s">
        <v>368</v>
      </c>
      <c r="AI4" s="3" t="s">
        <v>380</v>
      </c>
      <c r="AJ4" s="7" t="s">
        <v>368</v>
      </c>
      <c r="AK4" s="3" t="s">
        <v>381</v>
      </c>
      <c r="AL4" s="7" t="s">
        <v>368</v>
      </c>
      <c r="AM4" s="18" t="s">
        <v>382</v>
      </c>
      <c r="AN4" s="7" t="s">
        <v>368</v>
      </c>
      <c r="AO4" s="3" t="s">
        <v>383</v>
      </c>
      <c r="AP4" s="7" t="s">
        <v>368</v>
      </c>
      <c r="AQ4" s="537" t="s">
        <v>35</v>
      </c>
      <c r="AR4" s="538" t="s">
        <v>32</v>
      </c>
      <c r="AS4" s="664" t="s">
        <v>14</v>
      </c>
      <c r="AT4" s="539" t="s">
        <v>244</v>
      </c>
      <c r="AU4" s="19" t="s">
        <v>469</v>
      </c>
      <c r="AV4" s="19" t="s">
        <v>506</v>
      </c>
      <c r="AW4" s="603" t="s">
        <v>505</v>
      </c>
      <c r="AX4" s="13" t="s">
        <v>511</v>
      </c>
      <c r="AY4" s="13" t="s">
        <v>517</v>
      </c>
      <c r="AZ4" s="20" t="s">
        <v>385</v>
      </c>
      <c r="BA4" s="7" t="s">
        <v>386</v>
      </c>
      <c r="BB4" s="7" t="s">
        <v>387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40" t="s">
        <v>53</v>
      </c>
      <c r="D5" s="51" t="s">
        <v>55</v>
      </c>
      <c r="E5" s="37" t="s">
        <v>53</v>
      </c>
      <c r="F5" s="212" t="s">
        <v>55</v>
      </c>
      <c r="G5" s="40" t="s">
        <v>53</v>
      </c>
      <c r="H5" s="540" t="s">
        <v>55</v>
      </c>
      <c r="I5" s="37" t="s">
        <v>53</v>
      </c>
      <c r="J5" s="541" t="s">
        <v>55</v>
      </c>
      <c r="K5" s="542" t="s">
        <v>53</v>
      </c>
      <c r="L5" s="39" t="s">
        <v>55</v>
      </c>
      <c r="M5" s="40" t="s">
        <v>53</v>
      </c>
      <c r="N5" s="42" t="s">
        <v>55</v>
      </c>
      <c r="O5" s="40" t="s">
        <v>53</v>
      </c>
      <c r="P5" s="51" t="s">
        <v>55</v>
      </c>
      <c r="Q5" s="543" t="s">
        <v>53</v>
      </c>
      <c r="R5" s="43" t="s">
        <v>55</v>
      </c>
      <c r="S5" s="544" t="s">
        <v>53</v>
      </c>
      <c r="T5" s="43" t="s">
        <v>55</v>
      </c>
      <c r="U5" s="41" t="s">
        <v>55</v>
      </c>
      <c r="V5" s="545" t="s">
        <v>54</v>
      </c>
      <c r="W5" s="44"/>
      <c r="X5" s="656"/>
      <c r="Y5" s="40" t="s">
        <v>53</v>
      </c>
      <c r="Z5" s="51" t="s">
        <v>55</v>
      </c>
      <c r="AA5" s="52" t="s">
        <v>55</v>
      </c>
      <c r="AB5" s="46" t="s">
        <v>54</v>
      </c>
      <c r="AC5" s="47" t="s">
        <v>53</v>
      </c>
      <c r="AD5" s="546" t="s">
        <v>55</v>
      </c>
      <c r="AE5" s="547" t="s">
        <v>53</v>
      </c>
      <c r="AF5" s="540" t="s">
        <v>55</v>
      </c>
      <c r="AG5" s="56" t="s">
        <v>53</v>
      </c>
      <c r="AH5" s="51" t="s">
        <v>55</v>
      </c>
      <c r="AI5" s="40" t="s">
        <v>53</v>
      </c>
      <c r="AJ5" s="543" t="s">
        <v>55</v>
      </c>
      <c r="AK5" s="40" t="s">
        <v>53</v>
      </c>
      <c r="AL5" s="51" t="s">
        <v>55</v>
      </c>
      <c r="AM5" s="548" t="s">
        <v>53</v>
      </c>
      <c r="AN5" s="60" t="s">
        <v>55</v>
      </c>
      <c r="AO5" s="59" t="s">
        <v>53</v>
      </c>
      <c r="AP5" s="415" t="s">
        <v>55</v>
      </c>
      <c r="AQ5" s="549" t="s">
        <v>55</v>
      </c>
      <c r="AR5" s="550"/>
      <c r="AS5" s="665"/>
      <c r="AT5" s="551"/>
      <c r="AU5" s="63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552">
        <v>1</v>
      </c>
      <c r="B6" s="522" t="s">
        <v>388</v>
      </c>
      <c r="C6" s="76">
        <v>1</v>
      </c>
      <c r="D6" s="360"/>
      <c r="E6" s="81"/>
      <c r="F6" s="79"/>
      <c r="G6" s="76"/>
      <c r="H6" s="80"/>
      <c r="I6" s="76"/>
      <c r="J6" s="80"/>
      <c r="K6" s="554"/>
      <c r="L6" s="82"/>
      <c r="M6" s="76"/>
      <c r="N6" s="84"/>
      <c r="O6" s="387"/>
      <c r="P6" s="555"/>
      <c r="Q6" s="556"/>
      <c r="R6" s="85"/>
      <c r="S6" s="84"/>
      <c r="T6" s="85"/>
      <c r="U6" s="78"/>
      <c r="V6" s="80"/>
      <c r="W6" s="86">
        <f>IF(SUM(C6:V6)/2.5&lt;=21,SUM(C6:V6)/2.5,21)</f>
        <v>0.4</v>
      </c>
      <c r="X6" s="87">
        <f>IF(W6&lt;7,0,IF(W6&lt;14,1,2))</f>
        <v>0</v>
      </c>
      <c r="Y6" s="76"/>
      <c r="Z6" s="80"/>
      <c r="AA6" s="408"/>
      <c r="AB6" s="80"/>
      <c r="AC6" s="76"/>
      <c r="AD6" s="557"/>
      <c r="AE6" s="398"/>
      <c r="AF6" s="80"/>
      <c r="AG6" s="558"/>
      <c r="AH6" s="306"/>
      <c r="AI6" s="76"/>
      <c r="AJ6" s="559"/>
      <c r="AK6" s="76"/>
      <c r="AL6" s="80"/>
      <c r="AM6" s="408"/>
      <c r="AN6" s="79"/>
      <c r="AO6" s="76"/>
      <c r="AP6" s="560"/>
      <c r="AQ6" s="561"/>
      <c r="AR6" s="249">
        <f>IF(SUM(Y6:AQ6,W6)/2&lt;=39,SUM(Y6:AQ6,W6)/2,39)</f>
        <v>0.2</v>
      </c>
      <c r="AS6" s="175">
        <f>IF(AR6&lt;15,0,IF(AR6&lt;30,1,2))</f>
        <v>0</v>
      </c>
      <c r="AT6" s="562"/>
      <c r="AU6" s="427"/>
      <c r="AV6" s="91"/>
      <c r="AW6" s="78"/>
      <c r="AX6" s="93"/>
      <c r="AY6" s="90"/>
      <c r="AZ6" s="89"/>
      <c r="BA6" s="94"/>
      <c r="BB6" s="95"/>
      <c r="BC6" s="96">
        <f>IF(SUM(AR6,AT6:BB6)/1.5&lt;=80,SUM(AR6,AT6:BB6)/1.5,80)</f>
        <v>0.13333333333333333</v>
      </c>
      <c r="BD6" s="97"/>
      <c r="BE6" s="98"/>
      <c r="BF6" s="99">
        <f>IF(SUM(BC6,BD6:BE6)&lt;=100,SUM(BC6,BD6:BE6),100)</f>
        <v>0.13333333333333333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/>
      <c r="BL6" s="203"/>
      <c r="BM6" s="203"/>
      <c r="BN6" s="203"/>
      <c r="BO6" s="282"/>
    </row>
    <row r="7" spans="1:67" ht="18.75">
      <c r="A7" s="552">
        <v>2</v>
      </c>
      <c r="B7" s="170" t="s">
        <v>389</v>
      </c>
      <c r="C7" s="76">
        <v>1</v>
      </c>
      <c r="D7" s="170"/>
      <c r="E7" s="81">
        <v>1</v>
      </c>
      <c r="F7" s="137"/>
      <c r="G7" s="76">
        <v>1</v>
      </c>
      <c r="H7" s="599"/>
      <c r="I7" s="76">
        <v>1</v>
      </c>
      <c r="J7" s="80"/>
      <c r="K7" s="554">
        <v>1</v>
      </c>
      <c r="L7" s="82">
        <v>4</v>
      </c>
      <c r="M7" s="76"/>
      <c r="N7" s="84"/>
      <c r="O7" s="387"/>
      <c r="P7" s="80"/>
      <c r="Q7" s="554"/>
      <c r="R7" s="85"/>
      <c r="S7" s="79"/>
      <c r="T7" s="85"/>
      <c r="U7" s="78"/>
      <c r="V7" s="80"/>
      <c r="W7" s="86">
        <f t="shared" ref="W7:W23" si="0">IF(SUM(C7:V7)/2.5&lt;=21,SUM(C7:V7)/2.5,21)</f>
        <v>3.6</v>
      </c>
      <c r="X7" s="87">
        <f t="shared" ref="X7:X23" si="1">IF(W7&lt;7,0,IF(W7&lt;14,1,2))</f>
        <v>0</v>
      </c>
      <c r="Y7" s="76"/>
      <c r="Z7" s="80"/>
      <c r="AA7" s="408">
        <v>1</v>
      </c>
      <c r="AB7" s="80">
        <v>3</v>
      </c>
      <c r="AC7" s="72">
        <v>1</v>
      </c>
      <c r="AD7" s="557">
        <v>4</v>
      </c>
      <c r="AE7" s="398"/>
      <c r="AF7" s="80"/>
      <c r="AG7" s="558"/>
      <c r="AH7" s="306">
        <v>3</v>
      </c>
      <c r="AI7" s="76"/>
      <c r="AJ7" s="559"/>
      <c r="AK7" s="76"/>
      <c r="AL7" s="80"/>
      <c r="AM7" s="408">
        <v>1</v>
      </c>
      <c r="AN7" s="79">
        <v>3</v>
      </c>
      <c r="AO7" s="76"/>
      <c r="AP7" s="560"/>
      <c r="AQ7" s="561"/>
      <c r="AR7" s="249">
        <f t="shared" ref="AR7:AR23" si="2">IF(SUM(Y7:AQ7,W7)/2&lt;=39,SUM(Y7:AQ7,W7)/2,39)</f>
        <v>9.8000000000000007</v>
      </c>
      <c r="AS7" s="175">
        <f t="shared" ref="AS7:AS23" si="3">IF(AR7&lt;15,0,IF(AR7&lt;30,1,2))</f>
        <v>0</v>
      </c>
      <c r="AT7" s="562">
        <v>4</v>
      </c>
      <c r="AU7" s="427"/>
      <c r="AV7" s="91">
        <v>4</v>
      </c>
      <c r="AW7" s="78">
        <v>4</v>
      </c>
      <c r="AX7" s="93">
        <v>4</v>
      </c>
      <c r="AY7" s="90">
        <v>4</v>
      </c>
      <c r="AZ7" s="89">
        <v>4</v>
      </c>
      <c r="BA7" s="94"/>
      <c r="BB7" s="95"/>
      <c r="BC7" s="96">
        <f t="shared" ref="BC7:BC23" si="4">IF(SUM(AR7,AT7:BB7)/1.5&lt;=80,SUM(AR7,AT7:BB7)/1.5,80)</f>
        <v>22.533333333333331</v>
      </c>
      <c r="BD7" s="104"/>
      <c r="BE7" s="105"/>
      <c r="BF7" s="99">
        <f t="shared" ref="BF7:BF23" si="5">IF(SUM(BC7,BD7:BE7)&lt;=100,SUM(BC7,BD7:BE7),100)</f>
        <v>22.533333333333331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 t="shared" ref="BH7:BH23" si="7">IF(BF7&lt;50,2,IF(BF7&lt;74,3,IF(BF7&lt;87,4,5)))</f>
        <v>2</v>
      </c>
      <c r="BI7" s="106"/>
      <c r="BJ7" s="524"/>
      <c r="BK7" s="525" t="s">
        <v>467</v>
      </c>
      <c r="BL7" s="443"/>
      <c r="BM7" s="443"/>
      <c r="BN7" s="443"/>
      <c r="BO7" s="444"/>
    </row>
    <row r="8" spans="1:67" ht="18.75">
      <c r="A8" s="564">
        <v>3</v>
      </c>
      <c r="B8" s="170" t="s">
        <v>390</v>
      </c>
      <c r="C8" s="109"/>
      <c r="D8" s="80">
        <v>4</v>
      </c>
      <c r="E8" s="114">
        <v>1</v>
      </c>
      <c r="F8" s="79">
        <v>4</v>
      </c>
      <c r="G8" s="109">
        <v>1</v>
      </c>
      <c r="H8" s="113">
        <v>4</v>
      </c>
      <c r="I8" s="109">
        <v>1</v>
      </c>
      <c r="J8" s="113">
        <v>4</v>
      </c>
      <c r="K8" s="566">
        <v>1</v>
      </c>
      <c r="L8" s="115"/>
      <c r="M8" s="109"/>
      <c r="N8" s="117"/>
      <c r="O8" s="567"/>
      <c r="P8" s="568">
        <v>4</v>
      </c>
      <c r="Q8" s="569"/>
      <c r="R8" s="118"/>
      <c r="S8" s="117"/>
      <c r="T8" s="118"/>
      <c r="U8" s="111"/>
      <c r="V8" s="113"/>
      <c r="W8" s="86">
        <f t="shared" si="0"/>
        <v>9.6</v>
      </c>
      <c r="X8" s="87">
        <f t="shared" si="1"/>
        <v>1</v>
      </c>
      <c r="Y8" s="109"/>
      <c r="Z8" s="113"/>
      <c r="AA8" s="409">
        <v>1</v>
      </c>
      <c r="AB8" s="113"/>
      <c r="AC8" s="76"/>
      <c r="AD8" s="557"/>
      <c r="AE8" s="400"/>
      <c r="AF8" s="113"/>
      <c r="AG8" s="558"/>
      <c r="AH8" s="306"/>
      <c r="AI8" s="109"/>
      <c r="AJ8" s="570">
        <v>4</v>
      </c>
      <c r="AK8" s="109"/>
      <c r="AL8" s="113">
        <v>4</v>
      </c>
      <c r="AM8" s="409"/>
      <c r="AN8" s="112">
        <v>4</v>
      </c>
      <c r="AO8" s="109"/>
      <c r="AP8" s="571"/>
      <c r="AQ8" s="561"/>
      <c r="AR8" s="249">
        <f t="shared" si="2"/>
        <v>11.3</v>
      </c>
      <c r="AS8" s="175">
        <f t="shared" si="3"/>
        <v>0</v>
      </c>
      <c r="AT8" s="572">
        <v>5</v>
      </c>
      <c r="AU8" s="429"/>
      <c r="AV8" s="122">
        <v>4</v>
      </c>
      <c r="AW8" s="111">
        <v>5</v>
      </c>
      <c r="AX8" s="124">
        <v>4</v>
      </c>
      <c r="AY8" s="90"/>
      <c r="AZ8" s="89"/>
      <c r="BA8" s="94"/>
      <c r="BB8" s="125"/>
      <c r="BC8" s="96">
        <f t="shared" si="4"/>
        <v>19.533333333333335</v>
      </c>
      <c r="BD8" s="104"/>
      <c r="BE8" s="105"/>
      <c r="BF8" s="99">
        <f t="shared" si="5"/>
        <v>19.533333333333335</v>
      </c>
      <c r="BG8" s="100" t="str">
        <f t="shared" si="6"/>
        <v>F</v>
      </c>
      <c r="BH8" s="101">
        <f t="shared" si="7"/>
        <v>2</v>
      </c>
      <c r="BI8" s="129"/>
      <c r="BJ8" s="526"/>
      <c r="BK8" s="204" t="s">
        <v>490</v>
      </c>
      <c r="BL8" s="283"/>
      <c r="BM8" s="283"/>
      <c r="BN8" s="283"/>
      <c r="BO8" s="284"/>
    </row>
    <row r="9" spans="1:67" ht="18.75">
      <c r="A9" s="564">
        <v>4</v>
      </c>
      <c r="B9" s="170" t="s">
        <v>391</v>
      </c>
      <c r="C9" s="109"/>
      <c r="D9" s="80">
        <v>5</v>
      </c>
      <c r="E9" s="114">
        <v>1</v>
      </c>
      <c r="F9" s="78">
        <v>4</v>
      </c>
      <c r="G9" s="109">
        <v>1</v>
      </c>
      <c r="H9" s="80">
        <v>4</v>
      </c>
      <c r="I9" s="597">
        <v>1</v>
      </c>
      <c r="J9" s="113">
        <v>4</v>
      </c>
      <c r="K9" s="566">
        <v>1</v>
      </c>
      <c r="L9" s="115">
        <v>4</v>
      </c>
      <c r="M9" s="109"/>
      <c r="N9" s="117"/>
      <c r="O9" s="567"/>
      <c r="P9" s="568">
        <v>4</v>
      </c>
      <c r="Q9" s="569"/>
      <c r="R9" s="118"/>
      <c r="S9" s="117"/>
      <c r="T9" s="118">
        <v>5</v>
      </c>
      <c r="U9" s="111"/>
      <c r="V9" s="113">
        <v>5</v>
      </c>
      <c r="W9" s="86">
        <f t="shared" si="0"/>
        <v>15.6</v>
      </c>
      <c r="X9" s="87">
        <f t="shared" si="1"/>
        <v>2</v>
      </c>
      <c r="Y9" s="109"/>
      <c r="Z9" s="113"/>
      <c r="AA9" s="409">
        <v>1</v>
      </c>
      <c r="AB9" s="113">
        <v>4</v>
      </c>
      <c r="AC9" s="109"/>
      <c r="AD9" s="557"/>
      <c r="AE9" s="400"/>
      <c r="AF9" s="113">
        <v>4</v>
      </c>
      <c r="AG9" s="558"/>
      <c r="AH9" s="306"/>
      <c r="AI9" s="109"/>
      <c r="AJ9" s="570"/>
      <c r="AK9" s="109"/>
      <c r="AL9" s="113"/>
      <c r="AM9" s="409"/>
      <c r="AN9" s="112">
        <v>4</v>
      </c>
      <c r="AO9" s="132"/>
      <c r="AP9" s="560"/>
      <c r="AQ9" s="561"/>
      <c r="AR9" s="249">
        <f t="shared" si="2"/>
        <v>14.3</v>
      </c>
      <c r="AS9" s="175">
        <f t="shared" si="3"/>
        <v>0</v>
      </c>
      <c r="AT9" s="572">
        <v>5</v>
      </c>
      <c r="AU9" s="429">
        <v>5</v>
      </c>
      <c r="AV9" s="122">
        <v>5</v>
      </c>
      <c r="AW9" s="111">
        <v>5</v>
      </c>
      <c r="AX9" s="124">
        <v>5</v>
      </c>
      <c r="AY9" s="90">
        <v>5</v>
      </c>
      <c r="AZ9" s="89">
        <v>5</v>
      </c>
      <c r="BA9" s="94">
        <v>5</v>
      </c>
      <c r="BB9" s="125">
        <v>5</v>
      </c>
      <c r="BC9" s="96">
        <f t="shared" si="4"/>
        <v>39.533333333333331</v>
      </c>
      <c r="BD9" s="104">
        <v>20</v>
      </c>
      <c r="BE9" s="105">
        <v>20</v>
      </c>
      <c r="BF9" s="99">
        <f t="shared" si="5"/>
        <v>79.533333333333331</v>
      </c>
      <c r="BG9" s="100" t="str">
        <f t="shared" si="6"/>
        <v>C+</v>
      </c>
      <c r="BH9" s="101">
        <f t="shared" si="7"/>
        <v>4</v>
      </c>
      <c r="BI9" s="129"/>
      <c r="BJ9" s="527"/>
      <c r="BK9" s="285" t="s">
        <v>466</v>
      </c>
      <c r="BL9" s="286"/>
      <c r="BM9" s="286"/>
      <c r="BN9" s="286"/>
      <c r="BO9" s="287"/>
    </row>
    <row r="10" spans="1:67" ht="18.75">
      <c r="A10" s="552">
        <v>5</v>
      </c>
      <c r="B10" s="170" t="s">
        <v>392</v>
      </c>
      <c r="C10" s="76">
        <v>1</v>
      </c>
      <c r="D10" s="170"/>
      <c r="E10" s="81">
        <v>1</v>
      </c>
      <c r="F10" s="137"/>
      <c r="G10" s="76">
        <v>1</v>
      </c>
      <c r="H10" s="600"/>
      <c r="I10" s="76">
        <v>1</v>
      </c>
      <c r="J10" s="80"/>
      <c r="K10" s="554">
        <v>1</v>
      </c>
      <c r="L10" s="82"/>
      <c r="M10" s="76"/>
      <c r="N10" s="84"/>
      <c r="O10" s="387"/>
      <c r="P10" s="80"/>
      <c r="Q10" s="554"/>
      <c r="R10" s="85"/>
      <c r="S10" s="79"/>
      <c r="T10" s="85"/>
      <c r="U10" s="78"/>
      <c r="V10" s="80"/>
      <c r="W10" s="86">
        <f t="shared" si="0"/>
        <v>2</v>
      </c>
      <c r="X10" s="87">
        <f t="shared" si="1"/>
        <v>0</v>
      </c>
      <c r="Y10" s="76"/>
      <c r="Z10" s="80"/>
      <c r="AA10" s="408"/>
      <c r="AB10" s="80">
        <v>4</v>
      </c>
      <c r="AC10" s="109"/>
      <c r="AD10" s="557">
        <v>4</v>
      </c>
      <c r="AE10" s="398"/>
      <c r="AF10" s="80"/>
      <c r="AG10" s="558"/>
      <c r="AH10" s="312">
        <v>4</v>
      </c>
      <c r="AI10" s="76"/>
      <c r="AJ10" s="559"/>
      <c r="AK10" s="76"/>
      <c r="AL10" s="80"/>
      <c r="AM10" s="408"/>
      <c r="AN10" s="79">
        <v>4</v>
      </c>
      <c r="AO10" s="76"/>
      <c r="AP10" s="571"/>
      <c r="AQ10" s="561"/>
      <c r="AR10" s="249">
        <f t="shared" si="2"/>
        <v>9</v>
      </c>
      <c r="AS10" s="175">
        <f t="shared" si="3"/>
        <v>0</v>
      </c>
      <c r="AT10" s="503">
        <v>5</v>
      </c>
      <c r="AU10" s="427"/>
      <c r="AV10" s="91"/>
      <c r="AW10" s="78"/>
      <c r="AX10" s="77"/>
      <c r="AY10" s="90"/>
      <c r="AZ10" s="89"/>
      <c r="BA10" s="94"/>
      <c r="BB10" s="66"/>
      <c r="BC10" s="96">
        <f t="shared" si="4"/>
        <v>9.3333333333333339</v>
      </c>
      <c r="BD10" s="104"/>
      <c r="BE10" s="105"/>
      <c r="BF10" s="99">
        <f t="shared" si="5"/>
        <v>9.3333333333333339</v>
      </c>
      <c r="BG10" s="100" t="str">
        <f t="shared" si="6"/>
        <v>F</v>
      </c>
      <c r="BH10" s="101">
        <f t="shared" si="7"/>
        <v>2</v>
      </c>
      <c r="BI10" s="106"/>
      <c r="BJ10" s="524"/>
      <c r="BK10" s="285"/>
      <c r="BL10" s="286"/>
      <c r="BM10" s="286"/>
      <c r="BN10" s="286"/>
      <c r="BO10" s="287"/>
    </row>
    <row r="11" spans="1:67" ht="18.75">
      <c r="A11" s="552">
        <v>6</v>
      </c>
      <c r="B11" s="170" t="s">
        <v>461</v>
      </c>
      <c r="C11" s="76"/>
      <c r="D11" s="80"/>
      <c r="E11" s="81">
        <v>1</v>
      </c>
      <c r="F11" s="78"/>
      <c r="G11" s="76"/>
      <c r="H11" s="80"/>
      <c r="I11" s="76"/>
      <c r="J11" s="80"/>
      <c r="K11" s="554"/>
      <c r="L11" s="82"/>
      <c r="M11" s="76"/>
      <c r="N11" s="84"/>
      <c r="O11" s="387"/>
      <c r="P11" s="80"/>
      <c r="Q11" s="554"/>
      <c r="R11" s="85"/>
      <c r="S11" s="79"/>
      <c r="T11" s="85"/>
      <c r="U11" s="78"/>
      <c r="V11" s="80"/>
      <c r="W11" s="86">
        <f t="shared" si="0"/>
        <v>0.4</v>
      </c>
      <c r="X11" s="87">
        <f t="shared" si="1"/>
        <v>0</v>
      </c>
      <c r="Y11" s="76"/>
      <c r="Z11" s="80"/>
      <c r="AA11" s="408"/>
      <c r="AB11" s="80"/>
      <c r="AC11" s="72"/>
      <c r="AD11" s="557"/>
      <c r="AE11" s="398"/>
      <c r="AF11" s="80"/>
      <c r="AG11" s="558"/>
      <c r="AH11" s="312"/>
      <c r="AI11" s="135"/>
      <c r="AJ11" s="559"/>
      <c r="AK11" s="76"/>
      <c r="AL11" s="80"/>
      <c r="AM11" s="408"/>
      <c r="AN11" s="79"/>
      <c r="AO11" s="76"/>
      <c r="AP11" s="560"/>
      <c r="AQ11" s="561"/>
      <c r="AR11" s="249">
        <f t="shared" si="2"/>
        <v>0.2</v>
      </c>
      <c r="AS11" s="175">
        <f t="shared" si="3"/>
        <v>0</v>
      </c>
      <c r="AT11" s="562"/>
      <c r="AU11" s="427"/>
      <c r="AV11" s="91"/>
      <c r="AW11" s="78"/>
      <c r="AX11" s="93"/>
      <c r="AY11" s="90"/>
      <c r="AZ11" s="89"/>
      <c r="BA11" s="94"/>
      <c r="BB11" s="66"/>
      <c r="BC11" s="96">
        <f t="shared" si="4"/>
        <v>0.13333333333333333</v>
      </c>
      <c r="BD11" s="104"/>
      <c r="BE11" s="105"/>
      <c r="BF11" s="99">
        <f t="shared" si="5"/>
        <v>0.13333333333333333</v>
      </c>
      <c r="BG11" s="100" t="str">
        <f t="shared" si="6"/>
        <v>F</v>
      </c>
      <c r="BH11" s="101">
        <f t="shared" si="7"/>
        <v>2</v>
      </c>
      <c r="BI11" s="136"/>
      <c r="BJ11" s="172"/>
      <c r="BK11" s="525"/>
      <c r="BL11" s="443"/>
      <c r="BM11" s="443"/>
      <c r="BN11" s="443"/>
      <c r="BO11" s="444"/>
    </row>
    <row r="12" spans="1:67" ht="18.75">
      <c r="A12" s="552">
        <v>7</v>
      </c>
      <c r="B12" s="522" t="s">
        <v>393</v>
      </c>
      <c r="C12" s="528">
        <v>1</v>
      </c>
      <c r="D12" s="80"/>
      <c r="E12" s="345"/>
      <c r="F12" s="78"/>
      <c r="G12" s="76"/>
      <c r="H12" s="80"/>
      <c r="I12" s="76"/>
      <c r="J12" s="80"/>
      <c r="K12" s="554"/>
      <c r="L12" s="82"/>
      <c r="M12" s="76"/>
      <c r="N12" s="573"/>
      <c r="O12" s="387"/>
      <c r="P12" s="80"/>
      <c r="Q12" s="554"/>
      <c r="R12" s="85"/>
      <c r="S12" s="79"/>
      <c r="T12" s="85"/>
      <c r="U12" s="78"/>
      <c r="V12" s="80"/>
      <c r="W12" s="86">
        <f t="shared" si="0"/>
        <v>0.4</v>
      </c>
      <c r="X12" s="87">
        <f t="shared" si="1"/>
        <v>0</v>
      </c>
      <c r="Y12" s="76"/>
      <c r="Z12" s="80"/>
      <c r="AA12" s="408"/>
      <c r="AB12" s="80"/>
      <c r="AC12" s="72"/>
      <c r="AD12" s="557"/>
      <c r="AE12" s="398"/>
      <c r="AF12" s="80"/>
      <c r="AG12" s="558"/>
      <c r="AH12" s="312"/>
      <c r="AI12" s="76"/>
      <c r="AJ12" s="559"/>
      <c r="AK12" s="76"/>
      <c r="AL12" s="80"/>
      <c r="AM12" s="408"/>
      <c r="AN12" s="79"/>
      <c r="AO12" s="76"/>
      <c r="AP12" s="560"/>
      <c r="AQ12" s="561"/>
      <c r="AR12" s="249">
        <f t="shared" si="2"/>
        <v>0.2</v>
      </c>
      <c r="AS12" s="175">
        <f t="shared" si="3"/>
        <v>0</v>
      </c>
      <c r="AT12" s="562"/>
      <c r="AU12" s="427"/>
      <c r="AV12" s="91"/>
      <c r="AW12" s="78"/>
      <c r="AX12" s="93"/>
      <c r="AY12" s="90"/>
      <c r="AZ12" s="89"/>
      <c r="BA12" s="94"/>
      <c r="BB12" s="95"/>
      <c r="BC12" s="96">
        <f t="shared" si="4"/>
        <v>0.13333333333333333</v>
      </c>
      <c r="BD12" s="104"/>
      <c r="BE12" s="105"/>
      <c r="BF12" s="99">
        <f t="shared" si="5"/>
        <v>0.13333333333333333</v>
      </c>
      <c r="BG12" s="100" t="str">
        <f t="shared" si="6"/>
        <v>F</v>
      </c>
      <c r="BH12" s="101">
        <f t="shared" si="7"/>
        <v>2</v>
      </c>
      <c r="BI12" s="106"/>
      <c r="BJ12" s="524"/>
      <c r="BK12" s="525"/>
      <c r="BL12" s="443"/>
      <c r="BM12" s="443"/>
      <c r="BN12" s="443"/>
      <c r="BO12" s="444"/>
    </row>
    <row r="13" spans="1:67" ht="18.75">
      <c r="A13" s="574">
        <v>8</v>
      </c>
      <c r="B13" s="522" t="s">
        <v>394</v>
      </c>
      <c r="C13" s="76"/>
      <c r="D13" s="575"/>
      <c r="E13" s="81">
        <v>1</v>
      </c>
      <c r="F13" s="318">
        <v>5</v>
      </c>
      <c r="G13" s="76"/>
      <c r="H13" s="600">
        <v>4</v>
      </c>
      <c r="I13" s="76">
        <v>1</v>
      </c>
      <c r="J13" s="80">
        <v>5</v>
      </c>
      <c r="K13" s="554">
        <v>1</v>
      </c>
      <c r="L13" s="80">
        <v>4</v>
      </c>
      <c r="M13" s="76"/>
      <c r="N13" s="84"/>
      <c r="O13" s="576"/>
      <c r="P13" s="80">
        <v>4</v>
      </c>
      <c r="Q13" s="554"/>
      <c r="R13" s="85">
        <v>4</v>
      </c>
      <c r="S13" s="79"/>
      <c r="T13" s="85"/>
      <c r="U13" s="78"/>
      <c r="V13" s="80">
        <v>4</v>
      </c>
      <c r="W13" s="86">
        <f t="shared" si="0"/>
        <v>13.2</v>
      </c>
      <c r="X13" s="87">
        <f t="shared" si="1"/>
        <v>1</v>
      </c>
      <c r="Y13" s="76"/>
      <c r="Z13" s="80"/>
      <c r="AA13" s="408">
        <v>1</v>
      </c>
      <c r="AB13" s="80"/>
      <c r="AC13" s="76"/>
      <c r="AD13" s="557"/>
      <c r="AE13" s="398"/>
      <c r="AF13" s="80"/>
      <c r="AG13" s="558"/>
      <c r="AH13" s="312"/>
      <c r="AI13" s="135"/>
      <c r="AJ13" s="500">
        <v>4</v>
      </c>
      <c r="AK13" s="577"/>
      <c r="AL13" s="80">
        <v>4</v>
      </c>
      <c r="AM13" s="408"/>
      <c r="AN13" s="79">
        <v>4</v>
      </c>
      <c r="AO13" s="92"/>
      <c r="AP13" s="560"/>
      <c r="AQ13" s="561"/>
      <c r="AR13" s="249">
        <f t="shared" si="2"/>
        <v>13.1</v>
      </c>
      <c r="AS13" s="175">
        <f t="shared" si="3"/>
        <v>0</v>
      </c>
      <c r="AT13" s="562">
        <v>5</v>
      </c>
      <c r="AU13" s="427"/>
      <c r="AV13" s="91">
        <v>5</v>
      </c>
      <c r="AW13" s="78">
        <v>4</v>
      </c>
      <c r="AX13" s="93">
        <v>4</v>
      </c>
      <c r="AY13" s="90">
        <v>5</v>
      </c>
      <c r="AZ13" s="89"/>
      <c r="BA13" s="94"/>
      <c r="BB13" s="95"/>
      <c r="BC13" s="96">
        <f t="shared" si="4"/>
        <v>24.066666666666666</v>
      </c>
      <c r="BD13" s="104"/>
      <c r="BE13" s="105"/>
      <c r="BF13" s="99">
        <f t="shared" si="5"/>
        <v>24.066666666666666</v>
      </c>
      <c r="BG13" s="100" t="str">
        <f t="shared" si="6"/>
        <v>F</v>
      </c>
      <c r="BH13" s="101">
        <f t="shared" si="7"/>
        <v>2</v>
      </c>
      <c r="BI13" s="106"/>
      <c r="BJ13" s="524"/>
      <c r="BK13" s="204" t="s">
        <v>489</v>
      </c>
      <c r="BL13" s="283"/>
      <c r="BM13" s="283"/>
      <c r="BN13" s="283"/>
      <c r="BO13" s="444"/>
    </row>
    <row r="14" spans="1:67" ht="18.75">
      <c r="A14" s="578">
        <v>9</v>
      </c>
      <c r="B14" s="170" t="s">
        <v>395</v>
      </c>
      <c r="C14" s="412">
        <v>1</v>
      </c>
      <c r="D14" s="579"/>
      <c r="E14" s="580">
        <v>1</v>
      </c>
      <c r="F14" s="169"/>
      <c r="G14" s="76">
        <v>1</v>
      </c>
      <c r="H14" s="600"/>
      <c r="I14" s="76"/>
      <c r="J14" s="80"/>
      <c r="K14" s="554"/>
      <c r="L14" s="80"/>
      <c r="M14" s="76"/>
      <c r="N14" s="84"/>
      <c r="O14" s="576"/>
      <c r="P14" s="80"/>
      <c r="Q14" s="554"/>
      <c r="R14" s="85"/>
      <c r="S14" s="79"/>
      <c r="T14" s="85"/>
      <c r="U14" s="78"/>
      <c r="V14" s="80"/>
      <c r="W14" s="86">
        <f t="shared" si="0"/>
        <v>1.2</v>
      </c>
      <c r="X14" s="87">
        <f t="shared" si="1"/>
        <v>0</v>
      </c>
      <c r="Y14" s="76"/>
      <c r="Z14" s="80"/>
      <c r="AA14" s="408"/>
      <c r="AB14" s="80"/>
      <c r="AC14" s="135"/>
      <c r="AD14" s="557"/>
      <c r="AE14" s="398"/>
      <c r="AF14" s="80"/>
      <c r="AG14" s="558"/>
      <c r="AH14" s="306"/>
      <c r="AI14" s="76"/>
      <c r="AJ14" s="559"/>
      <c r="AK14" s="76"/>
      <c r="AL14" s="80"/>
      <c r="AM14" s="408"/>
      <c r="AN14" s="79"/>
      <c r="AO14" s="92"/>
      <c r="AP14" s="571"/>
      <c r="AQ14" s="561"/>
      <c r="AR14" s="249">
        <f t="shared" si="2"/>
        <v>0.6</v>
      </c>
      <c r="AS14" s="175">
        <f t="shared" si="3"/>
        <v>0</v>
      </c>
      <c r="AT14" s="562"/>
      <c r="AU14" s="427"/>
      <c r="AV14" s="91"/>
      <c r="AW14" s="78"/>
      <c r="AX14" s="93"/>
      <c r="AY14" s="90"/>
      <c r="AZ14" s="89"/>
      <c r="BA14" s="94"/>
      <c r="BB14" s="66"/>
      <c r="BC14" s="96">
        <f t="shared" si="4"/>
        <v>0.39999999999999997</v>
      </c>
      <c r="BD14" s="104"/>
      <c r="BE14" s="105"/>
      <c r="BF14" s="99">
        <f t="shared" si="5"/>
        <v>0.39999999999999997</v>
      </c>
      <c r="BG14" s="100" t="str">
        <f t="shared" si="6"/>
        <v>F</v>
      </c>
      <c r="BH14" s="101">
        <f t="shared" si="7"/>
        <v>2</v>
      </c>
      <c r="BI14" s="136"/>
      <c r="BJ14" s="172"/>
      <c r="BK14" s="204"/>
      <c r="BL14" s="283"/>
      <c r="BM14" s="283"/>
      <c r="BN14" s="283"/>
      <c r="BO14" s="284"/>
    </row>
    <row r="15" spans="1:67" ht="18.75">
      <c r="A15" s="578">
        <v>10</v>
      </c>
      <c r="B15" s="581" t="s">
        <v>462</v>
      </c>
      <c r="C15" s="76"/>
      <c r="D15" s="579"/>
      <c r="E15" s="81">
        <v>1</v>
      </c>
      <c r="F15" s="169"/>
      <c r="G15" s="412"/>
      <c r="H15" s="600"/>
      <c r="I15" s="412"/>
      <c r="J15" s="170"/>
      <c r="K15" s="171">
        <v>1</v>
      </c>
      <c r="L15" s="172"/>
      <c r="M15" s="136"/>
      <c r="N15" s="172"/>
      <c r="O15" s="136"/>
      <c r="P15" s="170"/>
      <c r="Q15" s="171"/>
      <c r="R15" s="170"/>
      <c r="S15" s="137"/>
      <c r="T15" s="170"/>
      <c r="U15" s="137"/>
      <c r="V15" s="170"/>
      <c r="W15" s="86">
        <f t="shared" si="0"/>
        <v>0.8</v>
      </c>
      <c r="X15" s="87">
        <f t="shared" si="1"/>
        <v>0</v>
      </c>
      <c r="Y15" s="136"/>
      <c r="Z15" s="170"/>
      <c r="AA15" s="171">
        <v>1</v>
      </c>
      <c r="AB15" s="170"/>
      <c r="AC15" s="76"/>
      <c r="AD15" s="172"/>
      <c r="AE15" s="402"/>
      <c r="AF15" s="170"/>
      <c r="AG15" s="171"/>
      <c r="AH15" s="312"/>
      <c r="AI15" s="136"/>
      <c r="AJ15" s="172"/>
      <c r="AK15" s="136"/>
      <c r="AL15" s="170"/>
      <c r="AM15" s="171"/>
      <c r="AN15" s="172"/>
      <c r="AO15" s="136"/>
      <c r="AP15" s="560"/>
      <c r="AQ15" s="561"/>
      <c r="AR15" s="249">
        <f t="shared" si="2"/>
        <v>0.9</v>
      </c>
      <c r="AS15" s="175">
        <f t="shared" si="3"/>
        <v>0</v>
      </c>
      <c r="AT15" s="443">
        <v>5</v>
      </c>
      <c r="AU15" s="137"/>
      <c r="AV15" s="137"/>
      <c r="AW15" s="137"/>
      <c r="AX15" s="137">
        <v>5</v>
      </c>
      <c r="AY15" s="137">
        <v>4</v>
      </c>
      <c r="AZ15" s="137"/>
      <c r="BA15" s="137"/>
      <c r="BB15" s="170"/>
      <c r="BC15" s="96">
        <f t="shared" si="4"/>
        <v>9.9333333333333336</v>
      </c>
      <c r="BD15" s="104"/>
      <c r="BE15" s="105"/>
      <c r="BF15" s="99">
        <f t="shared" si="5"/>
        <v>9.9333333333333336</v>
      </c>
      <c r="BG15" s="100" t="str">
        <f t="shared" si="6"/>
        <v>F</v>
      </c>
      <c r="BH15" s="101">
        <f t="shared" si="7"/>
        <v>2</v>
      </c>
      <c r="BI15" s="136"/>
      <c r="BJ15" s="172"/>
      <c r="BK15" s="204" t="s">
        <v>491</v>
      </c>
      <c r="BL15" s="283"/>
      <c r="BM15" s="283"/>
      <c r="BN15" s="283"/>
      <c r="BO15" s="284"/>
    </row>
    <row r="16" spans="1:67" ht="18.75">
      <c r="A16" s="578">
        <v>11</v>
      </c>
      <c r="B16" s="522" t="s">
        <v>442</v>
      </c>
      <c r="C16" s="591"/>
      <c r="D16" s="170">
        <v>4</v>
      </c>
      <c r="E16" s="595"/>
      <c r="F16" s="137">
        <v>4</v>
      </c>
      <c r="G16" s="412"/>
      <c r="H16" s="601">
        <v>5</v>
      </c>
      <c r="I16" s="412">
        <v>1</v>
      </c>
      <c r="J16" s="170">
        <v>4</v>
      </c>
      <c r="K16" s="171">
        <v>1</v>
      </c>
      <c r="L16" s="172">
        <v>5</v>
      </c>
      <c r="M16" s="136"/>
      <c r="N16" s="172"/>
      <c r="O16" s="136"/>
      <c r="P16" s="170"/>
      <c r="Q16" s="171"/>
      <c r="R16" s="170"/>
      <c r="S16" s="137"/>
      <c r="T16" s="170"/>
      <c r="U16" s="137">
        <v>4</v>
      </c>
      <c r="V16" s="170">
        <v>5</v>
      </c>
      <c r="W16" s="86">
        <f t="shared" si="0"/>
        <v>13.2</v>
      </c>
      <c r="X16" s="87">
        <f t="shared" si="1"/>
        <v>1</v>
      </c>
      <c r="Y16" s="136"/>
      <c r="Z16" s="170"/>
      <c r="AA16" s="171">
        <v>1</v>
      </c>
      <c r="AB16" s="170">
        <v>4</v>
      </c>
      <c r="AC16" s="135"/>
      <c r="AD16" s="172"/>
      <c r="AE16" s="403"/>
      <c r="AF16" s="170"/>
      <c r="AG16" s="171"/>
      <c r="AH16" s="306"/>
      <c r="AI16" s="136"/>
      <c r="AJ16" s="172">
        <v>4</v>
      </c>
      <c r="AK16" s="136"/>
      <c r="AL16" s="170">
        <v>4</v>
      </c>
      <c r="AM16" s="171"/>
      <c r="AN16" s="172">
        <v>4</v>
      </c>
      <c r="AO16" s="136"/>
      <c r="AP16" s="560"/>
      <c r="AQ16" s="561"/>
      <c r="AR16" s="249">
        <f t="shared" si="2"/>
        <v>15.1</v>
      </c>
      <c r="AS16" s="175">
        <f t="shared" si="3"/>
        <v>1</v>
      </c>
      <c r="AT16" s="443">
        <v>5</v>
      </c>
      <c r="AU16" s="137"/>
      <c r="AV16" s="137">
        <v>4</v>
      </c>
      <c r="AW16" s="137">
        <v>5</v>
      </c>
      <c r="AX16" s="137">
        <v>5</v>
      </c>
      <c r="AY16" s="137">
        <v>5</v>
      </c>
      <c r="AZ16" s="137"/>
      <c r="BA16" s="137"/>
      <c r="BB16" s="170"/>
      <c r="BC16" s="96">
        <f t="shared" si="4"/>
        <v>26.066666666666666</v>
      </c>
      <c r="BD16" s="104"/>
      <c r="BE16" s="105"/>
      <c r="BF16" s="99">
        <f t="shared" si="5"/>
        <v>26.066666666666666</v>
      </c>
      <c r="BG16" s="100" t="str">
        <f t="shared" si="6"/>
        <v>FX</v>
      </c>
      <c r="BH16" s="101">
        <f t="shared" si="7"/>
        <v>2</v>
      </c>
      <c r="BI16" s="136"/>
      <c r="BJ16" s="172"/>
      <c r="BK16" s="525" t="s">
        <v>488</v>
      </c>
      <c r="BL16" s="443"/>
      <c r="BM16" s="443"/>
      <c r="BN16" s="443"/>
      <c r="BO16" s="444"/>
    </row>
    <row r="17" spans="1:67" ht="18.75">
      <c r="A17" s="578">
        <v>12</v>
      </c>
      <c r="B17" s="170" t="s">
        <v>443</v>
      </c>
      <c r="C17" s="412"/>
      <c r="D17" s="170"/>
      <c r="E17" s="594"/>
      <c r="F17" s="137">
        <v>4</v>
      </c>
      <c r="G17" s="412"/>
      <c r="H17" s="600">
        <v>5</v>
      </c>
      <c r="I17" s="412">
        <v>1</v>
      </c>
      <c r="J17" s="170">
        <v>4</v>
      </c>
      <c r="K17" s="171">
        <v>1</v>
      </c>
      <c r="L17" s="172">
        <v>5</v>
      </c>
      <c r="M17" s="136"/>
      <c r="N17" s="172">
        <v>4</v>
      </c>
      <c r="O17" s="136"/>
      <c r="P17" s="170">
        <v>4</v>
      </c>
      <c r="Q17" s="171"/>
      <c r="R17" s="170">
        <v>4</v>
      </c>
      <c r="S17" s="137"/>
      <c r="T17" s="170">
        <v>4</v>
      </c>
      <c r="U17" s="137"/>
      <c r="V17" s="170">
        <v>5</v>
      </c>
      <c r="W17" s="86">
        <f t="shared" si="0"/>
        <v>16.399999999999999</v>
      </c>
      <c r="X17" s="87">
        <f t="shared" si="1"/>
        <v>2</v>
      </c>
      <c r="Y17" s="136"/>
      <c r="Z17" s="170"/>
      <c r="AA17" s="171">
        <v>1</v>
      </c>
      <c r="AB17" s="170">
        <v>4</v>
      </c>
      <c r="AC17" s="136"/>
      <c r="AD17" s="172">
        <v>4</v>
      </c>
      <c r="AE17" s="403"/>
      <c r="AF17" s="170"/>
      <c r="AG17" s="171"/>
      <c r="AH17" s="312"/>
      <c r="AI17" s="136"/>
      <c r="AJ17" s="172"/>
      <c r="AK17" s="136"/>
      <c r="AL17" s="170">
        <v>4</v>
      </c>
      <c r="AM17" s="171"/>
      <c r="AN17" s="172">
        <v>4</v>
      </c>
      <c r="AO17" s="136"/>
      <c r="AP17" s="560"/>
      <c r="AQ17" s="561"/>
      <c r="AR17" s="249">
        <f t="shared" si="2"/>
        <v>16.7</v>
      </c>
      <c r="AS17" s="175">
        <f t="shared" si="3"/>
        <v>1</v>
      </c>
      <c r="AT17" s="443">
        <v>5</v>
      </c>
      <c r="AU17" s="137"/>
      <c r="AV17" s="137">
        <v>5</v>
      </c>
      <c r="AW17" s="137">
        <v>4</v>
      </c>
      <c r="AX17" s="137"/>
      <c r="AY17" s="137"/>
      <c r="AZ17" s="137"/>
      <c r="BA17" s="137"/>
      <c r="BB17" s="170"/>
      <c r="BC17" s="96">
        <f t="shared" si="4"/>
        <v>20.466666666666665</v>
      </c>
      <c r="BD17" s="104"/>
      <c r="BE17" s="105"/>
      <c r="BF17" s="99">
        <f t="shared" si="5"/>
        <v>20.466666666666665</v>
      </c>
      <c r="BG17" s="100" t="str">
        <f t="shared" si="6"/>
        <v>F</v>
      </c>
      <c r="BH17" s="101">
        <f t="shared" si="7"/>
        <v>2</v>
      </c>
      <c r="BI17" s="136"/>
      <c r="BJ17" s="172"/>
      <c r="BK17" s="204" t="s">
        <v>492</v>
      </c>
      <c r="BL17" s="283"/>
      <c r="BM17" s="283"/>
      <c r="BN17" s="283"/>
      <c r="BO17" s="284"/>
    </row>
    <row r="18" spans="1:67" ht="18.75">
      <c r="A18" s="578">
        <v>13</v>
      </c>
      <c r="B18" s="581"/>
      <c r="C18" s="412"/>
      <c r="D18" s="170"/>
      <c r="E18" s="594"/>
      <c r="F18" s="137"/>
      <c r="G18" s="412"/>
      <c r="H18" s="600"/>
      <c r="I18" s="412"/>
      <c r="J18" s="170"/>
      <c r="K18" s="171"/>
      <c r="L18" s="172"/>
      <c r="M18" s="136"/>
      <c r="N18" s="573"/>
      <c r="O18" s="136"/>
      <c r="P18" s="170"/>
      <c r="Q18" s="171"/>
      <c r="R18" s="170"/>
      <c r="S18" s="137"/>
      <c r="T18" s="170"/>
      <c r="U18" s="137"/>
      <c r="V18" s="170"/>
      <c r="W18" s="86">
        <f t="shared" si="0"/>
        <v>0</v>
      </c>
      <c r="X18" s="87">
        <f t="shared" si="1"/>
        <v>0</v>
      </c>
      <c r="Y18" s="136"/>
      <c r="Z18" s="170"/>
      <c r="AA18" s="171"/>
      <c r="AB18" s="170"/>
      <c r="AC18" s="136"/>
      <c r="AD18" s="172"/>
      <c r="AE18" s="403"/>
      <c r="AF18" s="170"/>
      <c r="AG18" s="171"/>
      <c r="AH18" s="312"/>
      <c r="AI18" s="136"/>
      <c r="AJ18" s="172"/>
      <c r="AK18" s="136"/>
      <c r="AL18" s="170"/>
      <c r="AM18" s="171"/>
      <c r="AN18" s="172"/>
      <c r="AO18" s="136"/>
      <c r="AP18" s="560"/>
      <c r="AQ18" s="561"/>
      <c r="AR18" s="249">
        <f t="shared" si="2"/>
        <v>0</v>
      </c>
      <c r="AS18" s="175">
        <f t="shared" si="3"/>
        <v>0</v>
      </c>
      <c r="AT18" s="443"/>
      <c r="AU18" s="137"/>
      <c r="AV18" s="137"/>
      <c r="AW18" s="137"/>
      <c r="AX18" s="137"/>
      <c r="AY18" s="137"/>
      <c r="AZ18" s="137"/>
      <c r="BA18" s="137"/>
      <c r="BB18" s="170"/>
      <c r="BC18" s="96">
        <f t="shared" si="4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101">
        <f t="shared" si="7"/>
        <v>2</v>
      </c>
      <c r="BI18" s="136"/>
      <c r="BJ18" s="172"/>
      <c r="BK18" s="525"/>
      <c r="BL18" s="443"/>
      <c r="BM18" s="443"/>
      <c r="BN18" s="443"/>
      <c r="BO18" s="444"/>
    </row>
    <row r="19" spans="1:67" ht="18.75">
      <c r="A19" s="578">
        <v>14</v>
      </c>
      <c r="B19" s="170"/>
      <c r="C19" s="412"/>
      <c r="D19" s="170"/>
      <c r="E19" s="594"/>
      <c r="F19" s="137"/>
      <c r="G19" s="412"/>
      <c r="H19" s="600"/>
      <c r="I19" s="412"/>
      <c r="J19" s="170"/>
      <c r="K19" s="171"/>
      <c r="L19" s="172"/>
      <c r="M19" s="136"/>
      <c r="N19" s="172"/>
      <c r="O19" s="136"/>
      <c r="P19" s="170"/>
      <c r="Q19" s="171"/>
      <c r="R19" s="170"/>
      <c r="S19" s="137"/>
      <c r="T19" s="170"/>
      <c r="U19" s="137"/>
      <c r="V19" s="170"/>
      <c r="W19" s="86">
        <f t="shared" si="0"/>
        <v>0</v>
      </c>
      <c r="X19" s="87">
        <f t="shared" si="1"/>
        <v>0</v>
      </c>
      <c r="Y19" s="136"/>
      <c r="Z19" s="170"/>
      <c r="AA19" s="171"/>
      <c r="AB19" s="170"/>
      <c r="AC19" s="136"/>
      <c r="AD19" s="172"/>
      <c r="AE19" s="403"/>
      <c r="AF19" s="170"/>
      <c r="AG19" s="171"/>
      <c r="AH19" s="306"/>
      <c r="AI19" s="136"/>
      <c r="AJ19" s="172"/>
      <c r="AK19" s="136"/>
      <c r="AL19" s="170"/>
      <c r="AM19" s="171"/>
      <c r="AN19" s="172"/>
      <c r="AO19" s="136"/>
      <c r="AP19" s="560"/>
      <c r="AQ19" s="561"/>
      <c r="AR19" s="249">
        <f t="shared" si="2"/>
        <v>0</v>
      </c>
      <c r="AS19" s="175">
        <f t="shared" si="3"/>
        <v>0</v>
      </c>
      <c r="AT19" s="443"/>
      <c r="AU19" s="137"/>
      <c r="AV19" s="137"/>
      <c r="AW19" s="137"/>
      <c r="AX19" s="137"/>
      <c r="AY19" s="137"/>
      <c r="AZ19" s="137"/>
      <c r="BA19" s="137"/>
      <c r="BB19" s="170"/>
      <c r="BC19" s="96">
        <f t="shared" si="4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101">
        <f t="shared" si="7"/>
        <v>2</v>
      </c>
      <c r="BI19" s="136"/>
      <c r="BJ19" s="172"/>
      <c r="BK19" s="204"/>
      <c r="BL19" s="283"/>
      <c r="BM19" s="283"/>
      <c r="BN19" s="283"/>
      <c r="BO19" s="284"/>
    </row>
    <row r="20" spans="1:67" ht="18.75">
      <c r="A20" s="578">
        <v>15</v>
      </c>
      <c r="B20" s="170"/>
      <c r="C20" s="412"/>
      <c r="D20" s="170"/>
      <c r="E20" s="594"/>
      <c r="F20" s="137"/>
      <c r="G20" s="412"/>
      <c r="H20" s="600"/>
      <c r="I20" s="412"/>
      <c r="J20" s="170"/>
      <c r="K20" s="171"/>
      <c r="L20" s="172"/>
      <c r="M20" s="136"/>
      <c r="N20" s="172"/>
      <c r="O20" s="136"/>
      <c r="P20" s="170"/>
      <c r="Q20" s="171"/>
      <c r="R20" s="170"/>
      <c r="S20" s="137"/>
      <c r="T20" s="170"/>
      <c r="U20" s="137"/>
      <c r="V20" s="170"/>
      <c r="W20" s="86">
        <f t="shared" si="0"/>
        <v>0</v>
      </c>
      <c r="X20" s="87">
        <f t="shared" si="1"/>
        <v>0</v>
      </c>
      <c r="Y20" s="136"/>
      <c r="Z20" s="170"/>
      <c r="AA20" s="171"/>
      <c r="AB20" s="170"/>
      <c r="AC20" s="136"/>
      <c r="AD20" s="172"/>
      <c r="AE20" s="403"/>
      <c r="AF20" s="170"/>
      <c r="AG20" s="171"/>
      <c r="AH20" s="312"/>
      <c r="AI20" s="136"/>
      <c r="AJ20" s="172"/>
      <c r="AK20" s="136"/>
      <c r="AL20" s="170"/>
      <c r="AM20" s="171"/>
      <c r="AN20" s="172"/>
      <c r="AO20" s="136"/>
      <c r="AP20" s="560"/>
      <c r="AQ20" s="561"/>
      <c r="AR20" s="249">
        <f t="shared" si="2"/>
        <v>0</v>
      </c>
      <c r="AS20" s="175">
        <f t="shared" si="3"/>
        <v>0</v>
      </c>
      <c r="AT20" s="443"/>
      <c r="AU20" s="137"/>
      <c r="AV20" s="137"/>
      <c r="AW20" s="137"/>
      <c r="AX20" s="137"/>
      <c r="AY20" s="137"/>
      <c r="AZ20" s="137"/>
      <c r="BA20" s="137"/>
      <c r="BB20" s="170"/>
      <c r="BC20" s="96">
        <f t="shared" si="4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101">
        <f t="shared" si="7"/>
        <v>2</v>
      </c>
      <c r="BI20" s="136"/>
      <c r="BJ20" s="172"/>
      <c r="BK20" s="525"/>
      <c r="BL20" s="443"/>
      <c r="BM20" s="443"/>
      <c r="BN20" s="443"/>
      <c r="BO20" s="444"/>
    </row>
    <row r="21" spans="1:67" ht="18.75">
      <c r="A21" s="578">
        <v>16</v>
      </c>
      <c r="B21" s="170"/>
      <c r="C21" s="412"/>
      <c r="D21" s="170"/>
      <c r="E21" s="594"/>
      <c r="F21" s="137"/>
      <c r="G21" s="412"/>
      <c r="H21" s="600"/>
      <c r="I21" s="412"/>
      <c r="J21" s="170"/>
      <c r="K21" s="171"/>
      <c r="L21" s="172"/>
      <c r="M21" s="136"/>
      <c r="N21" s="172"/>
      <c r="O21" s="136"/>
      <c r="P21" s="170"/>
      <c r="Q21" s="171"/>
      <c r="R21" s="170"/>
      <c r="S21" s="137"/>
      <c r="T21" s="170"/>
      <c r="U21" s="137"/>
      <c r="V21" s="170"/>
      <c r="W21" s="86">
        <f t="shared" si="0"/>
        <v>0</v>
      </c>
      <c r="X21" s="87">
        <f t="shared" si="1"/>
        <v>0</v>
      </c>
      <c r="Y21" s="136"/>
      <c r="Z21" s="170"/>
      <c r="AA21" s="171"/>
      <c r="AB21" s="170"/>
      <c r="AC21" s="136"/>
      <c r="AD21" s="172"/>
      <c r="AE21" s="403"/>
      <c r="AF21" s="583"/>
      <c r="AG21" s="171"/>
      <c r="AH21" s="312"/>
      <c r="AI21" s="136"/>
      <c r="AJ21" s="584"/>
      <c r="AK21" s="585"/>
      <c r="AL21" s="170"/>
      <c r="AM21" s="171"/>
      <c r="AN21" s="172"/>
      <c r="AO21" s="136"/>
      <c r="AP21" s="560"/>
      <c r="AQ21" s="561"/>
      <c r="AR21" s="249">
        <f t="shared" si="2"/>
        <v>0</v>
      </c>
      <c r="AS21" s="175">
        <f t="shared" si="3"/>
        <v>0</v>
      </c>
      <c r="AT21" s="443"/>
      <c r="AU21" s="137"/>
      <c r="AV21" s="137"/>
      <c r="AW21" s="137"/>
      <c r="AX21" s="137"/>
      <c r="AY21" s="137"/>
      <c r="AZ21" s="137"/>
      <c r="BA21" s="137"/>
      <c r="BB21" s="170"/>
      <c r="BC21" s="96">
        <f t="shared" si="4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101">
        <f t="shared" si="7"/>
        <v>2</v>
      </c>
      <c r="BI21" s="136"/>
      <c r="BJ21" s="172"/>
      <c r="BK21" s="525"/>
      <c r="BL21" s="443"/>
      <c r="BM21" s="443"/>
      <c r="BN21" s="443"/>
      <c r="BO21" s="444"/>
    </row>
    <row r="22" spans="1:67" ht="18.75">
      <c r="A22" s="578">
        <v>17</v>
      </c>
      <c r="B22" s="170"/>
      <c r="C22" s="412"/>
      <c r="D22" s="170"/>
      <c r="E22" s="594"/>
      <c r="F22" s="137"/>
      <c r="G22" s="412"/>
      <c r="H22" s="600"/>
      <c r="I22" s="412"/>
      <c r="J22" s="170"/>
      <c r="K22" s="171"/>
      <c r="L22" s="172"/>
      <c r="M22" s="136"/>
      <c r="N22" s="172"/>
      <c r="O22" s="136"/>
      <c r="P22" s="170"/>
      <c r="Q22" s="171"/>
      <c r="R22" s="170"/>
      <c r="S22" s="137"/>
      <c r="T22" s="170"/>
      <c r="U22" s="137"/>
      <c r="V22" s="170"/>
      <c r="W22" s="86">
        <f t="shared" si="0"/>
        <v>0</v>
      </c>
      <c r="X22" s="87">
        <f t="shared" si="1"/>
        <v>0</v>
      </c>
      <c r="Y22" s="136"/>
      <c r="Z22" s="170"/>
      <c r="AA22" s="171"/>
      <c r="AB22" s="170"/>
      <c r="AC22" s="136"/>
      <c r="AD22" s="172"/>
      <c r="AE22" s="403"/>
      <c r="AF22" s="170"/>
      <c r="AG22" s="171"/>
      <c r="AH22" s="306"/>
      <c r="AI22" s="136"/>
      <c r="AJ22" s="172"/>
      <c r="AK22" s="136"/>
      <c r="AL22" s="170"/>
      <c r="AM22" s="171"/>
      <c r="AN22" s="172"/>
      <c r="AO22" s="136"/>
      <c r="AP22" s="571"/>
      <c r="AQ22" s="561"/>
      <c r="AR22" s="249">
        <f t="shared" si="2"/>
        <v>0</v>
      </c>
      <c r="AS22" s="175">
        <f t="shared" si="3"/>
        <v>0</v>
      </c>
      <c r="AT22" s="443"/>
      <c r="AU22" s="137"/>
      <c r="AV22" s="137"/>
      <c r="AW22" s="137"/>
      <c r="AX22" s="137"/>
      <c r="AY22" s="137"/>
      <c r="AZ22" s="137"/>
      <c r="BA22" s="137"/>
      <c r="BB22" s="170"/>
      <c r="BC22" s="96">
        <f t="shared" si="4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101">
        <f t="shared" si="7"/>
        <v>2</v>
      </c>
      <c r="BI22" s="136"/>
      <c r="BJ22" s="172"/>
      <c r="BK22" s="525"/>
      <c r="BL22" s="443"/>
      <c r="BM22" s="443"/>
      <c r="BN22" s="443"/>
      <c r="BO22" s="444"/>
    </row>
    <row r="23" spans="1:67" ht="19.5" thickBot="1">
      <c r="A23" s="586">
        <v>18</v>
      </c>
      <c r="B23" s="180"/>
      <c r="C23" s="592"/>
      <c r="D23" s="180"/>
      <c r="E23" s="596"/>
      <c r="F23" s="179"/>
      <c r="G23" s="592"/>
      <c r="H23" s="602"/>
      <c r="I23" s="592"/>
      <c r="J23" s="180"/>
      <c r="K23" s="178"/>
      <c r="L23" s="181"/>
      <c r="M23" s="182"/>
      <c r="N23" s="181"/>
      <c r="O23" s="182"/>
      <c r="P23" s="180"/>
      <c r="Q23" s="178"/>
      <c r="R23" s="180"/>
      <c r="S23" s="179"/>
      <c r="T23" s="180"/>
      <c r="U23" s="179"/>
      <c r="V23" s="180"/>
      <c r="W23" s="187">
        <f t="shared" si="0"/>
        <v>0</v>
      </c>
      <c r="X23" s="184">
        <f t="shared" si="1"/>
        <v>0</v>
      </c>
      <c r="Y23" s="182"/>
      <c r="Z23" s="180"/>
      <c r="AA23" s="178"/>
      <c r="AB23" s="180"/>
      <c r="AC23" s="182"/>
      <c r="AD23" s="181"/>
      <c r="AE23" s="404"/>
      <c r="AF23" s="180"/>
      <c r="AG23" s="178"/>
      <c r="AH23" s="531"/>
      <c r="AI23" s="182"/>
      <c r="AJ23" s="181"/>
      <c r="AK23" s="182"/>
      <c r="AL23" s="180"/>
      <c r="AM23" s="178"/>
      <c r="AN23" s="181"/>
      <c r="AO23" s="182"/>
      <c r="AP23" s="417"/>
      <c r="AQ23" s="587"/>
      <c r="AR23" s="588">
        <f t="shared" si="2"/>
        <v>0</v>
      </c>
      <c r="AS23" s="186">
        <f t="shared" si="3"/>
        <v>0</v>
      </c>
      <c r="AT23" s="447"/>
      <c r="AU23" s="179"/>
      <c r="AV23" s="179"/>
      <c r="AW23" s="179"/>
      <c r="AX23" s="179"/>
      <c r="AY23" s="179"/>
      <c r="AZ23" s="179"/>
      <c r="BA23" s="179"/>
      <c r="BB23" s="180"/>
      <c r="BC23" s="207">
        <f t="shared" si="4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08">
        <f t="shared" si="7"/>
        <v>2</v>
      </c>
      <c r="BI23" s="182"/>
      <c r="BJ23" s="181"/>
      <c r="BK23" s="456"/>
      <c r="BL23" s="447"/>
      <c r="BM23" s="447"/>
      <c r="BN23" s="447"/>
      <c r="BO23" s="448"/>
    </row>
    <row r="24" spans="1:67">
      <c r="B24" s="345" t="s">
        <v>339</v>
      </c>
    </row>
    <row r="25" spans="1:67">
      <c r="A25" s="535">
        <v>1</v>
      </c>
      <c r="B25" t="s">
        <v>396</v>
      </c>
      <c r="D25" t="s">
        <v>397</v>
      </c>
      <c r="U25" t="s">
        <v>398</v>
      </c>
    </row>
    <row r="26" spans="1:67">
      <c r="A26" s="535">
        <v>2</v>
      </c>
      <c r="B26" s="192" t="s">
        <v>399</v>
      </c>
      <c r="D26" t="s">
        <v>400</v>
      </c>
      <c r="U26" t="s">
        <v>401</v>
      </c>
    </row>
    <row r="27" spans="1:67">
      <c r="A27" s="535">
        <v>3</v>
      </c>
      <c r="B27" s="192" t="s">
        <v>402</v>
      </c>
      <c r="D27" t="s">
        <v>403</v>
      </c>
      <c r="U27" t="s">
        <v>404</v>
      </c>
    </row>
    <row r="28" spans="1:67">
      <c r="A28" s="535">
        <v>4</v>
      </c>
      <c r="B28" s="192" t="s">
        <v>405</v>
      </c>
      <c r="D28" t="s">
        <v>406</v>
      </c>
      <c r="U28" t="s">
        <v>407</v>
      </c>
    </row>
    <row r="29" spans="1:67">
      <c r="A29" s="535">
        <v>5</v>
      </c>
      <c r="B29" t="s">
        <v>464</v>
      </c>
      <c r="U29" t="s">
        <v>408</v>
      </c>
    </row>
    <row r="30" spans="1:67">
      <c r="A30" s="535">
        <v>6</v>
      </c>
    </row>
    <row r="31" spans="1:67">
      <c r="A31" s="535">
        <v>7</v>
      </c>
      <c r="D31" s="192" t="s">
        <v>409</v>
      </c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</row>
    <row r="32" spans="1:67">
      <c r="A32" s="535">
        <v>8</v>
      </c>
    </row>
    <row r="33" spans="1:4">
      <c r="A33" s="535">
        <v>9</v>
      </c>
      <c r="D33" s="346" t="s">
        <v>247</v>
      </c>
    </row>
    <row r="34" spans="1:4">
      <c r="A34" s="535">
        <v>10</v>
      </c>
      <c r="D34" t="s">
        <v>246</v>
      </c>
    </row>
    <row r="35" spans="1:4">
      <c r="A35" s="535">
        <v>11</v>
      </c>
    </row>
    <row r="36" spans="1:4">
      <c r="A36" s="535">
        <v>12</v>
      </c>
    </row>
    <row r="37" spans="1:4">
      <c r="A37" s="535">
        <v>13</v>
      </c>
    </row>
    <row r="38" spans="1:4">
      <c r="A38" s="535">
        <v>14</v>
      </c>
    </row>
    <row r="39" spans="1:4">
      <c r="A39" s="535">
        <v>15</v>
      </c>
    </row>
    <row r="40" spans="1:4">
      <c r="A40" s="535">
        <v>16</v>
      </c>
    </row>
    <row r="41" spans="1:4">
      <c r="A41" s="535">
        <v>17</v>
      </c>
    </row>
    <row r="42" spans="1:4">
      <c r="A42" s="535">
        <v>18</v>
      </c>
    </row>
  </sheetData>
  <mergeCells count="3">
    <mergeCell ref="X4:X5"/>
    <mergeCell ref="AS4:AS5"/>
    <mergeCell ref="BD5:BE5"/>
  </mergeCells>
  <hyperlinks>
    <hyperlink ref="AU1" r:id="rId1"/>
    <hyperlink ref="AU2" r:id="rId2" display="http://dispace.edu.nstu.ru/didesk/course/show/1033"/>
    <hyperlink ref="AU3" r:id="rId3"/>
    <hyperlink ref="D31:AF31" r:id="rId4" display="Список литературы см: http://dispace.edu.nstu.ru/didesk/course/show/1303/21"/>
    <hyperlink ref="B26" r:id="rId5"/>
    <hyperlink ref="B27" r:id="rId6"/>
    <hyperlink ref="B28" r:id="rId7"/>
  </hyperlinks>
  <pageMargins left="0.7" right="0.7" top="0.75" bottom="0.75" header="0.3" footer="0.3"/>
  <pageSetup paperSize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P44"/>
  <sheetViews>
    <sheetView zoomScale="70" zoomScaleNormal="70" workbookViewId="0">
      <selection activeCell="G24" sqref="G24"/>
    </sheetView>
  </sheetViews>
  <sheetFormatPr defaultRowHeight="15"/>
  <cols>
    <col min="1" max="1" width="3.7109375" style="53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8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8" ht="18.75">
      <c r="B2" s="267" t="s">
        <v>364</v>
      </c>
      <c r="C2" s="267" t="s">
        <v>410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8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8" s="31" customFormat="1" ht="78.75">
      <c r="A4" s="536">
        <v>0</v>
      </c>
      <c r="B4" s="2"/>
      <c r="C4" s="3" t="s">
        <v>366</v>
      </c>
      <c r="D4" s="7" t="s">
        <v>1</v>
      </c>
      <c r="E4" s="3" t="s">
        <v>367</v>
      </c>
      <c r="F4" s="7" t="s">
        <v>368</v>
      </c>
      <c r="G4" s="3" t="s">
        <v>369</v>
      </c>
      <c r="H4" s="7" t="s">
        <v>368</v>
      </c>
      <c r="I4" s="3" t="s">
        <v>370</v>
      </c>
      <c r="J4" s="7" t="s">
        <v>368</v>
      </c>
      <c r="K4" s="18" t="s">
        <v>371</v>
      </c>
      <c r="L4" s="7" t="s">
        <v>368</v>
      </c>
      <c r="M4" s="3" t="s">
        <v>372</v>
      </c>
      <c r="N4" s="7" t="s">
        <v>368</v>
      </c>
      <c r="O4" s="3" t="s">
        <v>373</v>
      </c>
      <c r="P4" s="7" t="s">
        <v>368</v>
      </c>
      <c r="Q4" s="18" t="s">
        <v>374</v>
      </c>
      <c r="R4" s="7" t="s">
        <v>368</v>
      </c>
      <c r="S4" s="3" t="s">
        <v>468</v>
      </c>
      <c r="T4" s="7" t="s">
        <v>368</v>
      </c>
      <c r="U4" s="419" t="s">
        <v>25</v>
      </c>
      <c r="V4" s="14" t="s">
        <v>375</v>
      </c>
      <c r="W4" s="11" t="s">
        <v>13</v>
      </c>
      <c r="X4" s="655" t="s">
        <v>14</v>
      </c>
      <c r="Y4" s="3" t="s">
        <v>376</v>
      </c>
      <c r="Z4" s="7" t="s">
        <v>368</v>
      </c>
      <c r="AA4" s="18" t="s">
        <v>377</v>
      </c>
      <c r="AB4" s="7" t="s">
        <v>368</v>
      </c>
      <c r="AC4" s="3" t="s">
        <v>378</v>
      </c>
      <c r="AD4" s="7" t="s">
        <v>368</v>
      </c>
      <c r="AE4" s="3" t="s">
        <v>379</v>
      </c>
      <c r="AF4" s="7" t="s">
        <v>368</v>
      </c>
      <c r="AG4" s="18" t="s">
        <v>508</v>
      </c>
      <c r="AH4" s="7" t="s">
        <v>368</v>
      </c>
      <c r="AI4" s="3" t="s">
        <v>380</v>
      </c>
      <c r="AJ4" s="7" t="s">
        <v>368</v>
      </c>
      <c r="AK4" s="3" t="s">
        <v>381</v>
      </c>
      <c r="AL4" s="7" t="s">
        <v>368</v>
      </c>
      <c r="AM4" s="18" t="s">
        <v>382</v>
      </c>
      <c r="AN4" s="7" t="s">
        <v>368</v>
      </c>
      <c r="AO4" s="3" t="s">
        <v>383</v>
      </c>
      <c r="AP4" s="7" t="s">
        <v>368</v>
      </c>
      <c r="AQ4" s="537" t="s">
        <v>35</v>
      </c>
      <c r="AR4" s="538" t="s">
        <v>32</v>
      </c>
      <c r="AS4" s="664" t="s">
        <v>14</v>
      </c>
      <c r="AT4" s="539" t="s">
        <v>244</v>
      </c>
      <c r="AU4" s="603" t="s">
        <v>500</v>
      </c>
      <c r="AV4" s="19" t="s">
        <v>487</v>
      </c>
      <c r="AW4" s="603" t="s">
        <v>505</v>
      </c>
      <c r="AX4" s="13" t="s">
        <v>555</v>
      </c>
      <c r="AY4" s="13" t="s">
        <v>384</v>
      </c>
      <c r="AZ4" s="20" t="s">
        <v>385</v>
      </c>
      <c r="BA4" s="7" t="s">
        <v>386</v>
      </c>
      <c r="BB4" s="7" t="s">
        <v>387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8" ht="19.5" thickBot="1">
      <c r="A5" s="32"/>
      <c r="B5" s="33" t="s">
        <v>52</v>
      </c>
      <c r="C5" s="40" t="s">
        <v>53</v>
      </c>
      <c r="D5" s="51" t="s">
        <v>55</v>
      </c>
      <c r="E5" s="37" t="s">
        <v>53</v>
      </c>
      <c r="F5" s="212" t="s">
        <v>55</v>
      </c>
      <c r="G5" s="40" t="s">
        <v>53</v>
      </c>
      <c r="H5" s="540" t="s">
        <v>55</v>
      </c>
      <c r="I5" s="37" t="s">
        <v>53</v>
      </c>
      <c r="J5" s="541" t="s">
        <v>55</v>
      </c>
      <c r="K5" s="542" t="s">
        <v>53</v>
      </c>
      <c r="L5" s="39" t="s">
        <v>55</v>
      </c>
      <c r="M5" s="40" t="s">
        <v>53</v>
      </c>
      <c r="N5" s="42" t="s">
        <v>55</v>
      </c>
      <c r="O5" s="40" t="s">
        <v>53</v>
      </c>
      <c r="P5" s="51" t="s">
        <v>55</v>
      </c>
      <c r="Q5" s="543" t="s">
        <v>53</v>
      </c>
      <c r="R5" s="43" t="s">
        <v>55</v>
      </c>
      <c r="S5" s="544" t="s">
        <v>53</v>
      </c>
      <c r="T5" s="43" t="s">
        <v>55</v>
      </c>
      <c r="U5" s="41" t="s">
        <v>55</v>
      </c>
      <c r="V5" s="545" t="s">
        <v>54</v>
      </c>
      <c r="W5" s="44"/>
      <c r="X5" s="656"/>
      <c r="Y5" s="40" t="s">
        <v>53</v>
      </c>
      <c r="Z5" s="51" t="s">
        <v>55</v>
      </c>
      <c r="AA5" s="52" t="s">
        <v>55</v>
      </c>
      <c r="AB5" s="46" t="s">
        <v>54</v>
      </c>
      <c r="AC5" s="47" t="s">
        <v>53</v>
      </c>
      <c r="AD5" s="546" t="s">
        <v>55</v>
      </c>
      <c r="AE5" s="547" t="s">
        <v>53</v>
      </c>
      <c r="AF5" s="540" t="s">
        <v>55</v>
      </c>
      <c r="AG5" s="56" t="s">
        <v>53</v>
      </c>
      <c r="AH5" s="51" t="s">
        <v>55</v>
      </c>
      <c r="AI5" s="40" t="s">
        <v>53</v>
      </c>
      <c r="AJ5" s="543" t="s">
        <v>55</v>
      </c>
      <c r="AK5" s="40" t="s">
        <v>53</v>
      </c>
      <c r="AL5" s="51" t="s">
        <v>55</v>
      </c>
      <c r="AM5" s="548" t="s">
        <v>53</v>
      </c>
      <c r="AN5" s="60" t="s">
        <v>55</v>
      </c>
      <c r="AO5" s="59" t="s">
        <v>53</v>
      </c>
      <c r="AP5" s="415" t="s">
        <v>55</v>
      </c>
      <c r="AQ5" s="549" t="s">
        <v>55</v>
      </c>
      <c r="AR5" s="550"/>
      <c r="AS5" s="665"/>
      <c r="AT5" s="551"/>
      <c r="AU5" s="63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8" ht="18.75">
      <c r="A6" s="552">
        <v>1</v>
      </c>
      <c r="B6" s="522" t="s">
        <v>411</v>
      </c>
      <c r="C6" s="356"/>
      <c r="D6" s="360">
        <v>1</v>
      </c>
      <c r="E6" s="81"/>
      <c r="F6" s="79"/>
      <c r="G6" s="76">
        <v>1</v>
      </c>
      <c r="H6" s="553"/>
      <c r="I6" s="76"/>
      <c r="J6" s="80"/>
      <c r="K6" s="559"/>
      <c r="L6" s="82"/>
      <c r="M6" s="76"/>
      <c r="N6" s="84"/>
      <c r="O6" s="387"/>
      <c r="P6" s="555"/>
      <c r="Q6" s="556"/>
      <c r="R6" s="85"/>
      <c r="S6" s="84"/>
      <c r="T6" s="85"/>
      <c r="U6" s="78"/>
      <c r="V6" s="80">
        <v>4</v>
      </c>
      <c r="W6" s="86">
        <f>IF(SUM(C6:V6)/2.5&lt;=21,SUM(C6:V6)/2.5,21)</f>
        <v>2.4</v>
      </c>
      <c r="X6" s="87">
        <f>IF(W6&lt;7,0,IF(W6&lt;14,1,2))</f>
        <v>0</v>
      </c>
      <c r="Y6" s="76"/>
      <c r="Z6" s="80"/>
      <c r="AA6" s="408"/>
      <c r="AB6" s="80"/>
      <c r="AC6" s="76"/>
      <c r="AD6" s="557"/>
      <c r="AE6" s="398"/>
      <c r="AF6" s="80"/>
      <c r="AG6" s="558"/>
      <c r="AH6" s="306"/>
      <c r="AI6" s="76"/>
      <c r="AJ6" s="559"/>
      <c r="AK6" s="76"/>
      <c r="AL6" s="80"/>
      <c r="AM6" s="408"/>
      <c r="AN6" s="79"/>
      <c r="AO6" s="76"/>
      <c r="AP6" s="560"/>
      <c r="AQ6" s="561"/>
      <c r="AR6" s="249">
        <f>IF(SUM(Y6:AQ6,W6)/2&lt;=39,SUM(Y6:AQ6,W6)/2,39)</f>
        <v>1.2</v>
      </c>
      <c r="AS6" s="175">
        <f>IF(AR6&lt;15,0,IF(AR6&lt;30,1,2))</f>
        <v>0</v>
      </c>
      <c r="AT6" s="562"/>
      <c r="AU6" s="427"/>
      <c r="AV6" s="91"/>
      <c r="AW6" s="78"/>
      <c r="AX6" s="93"/>
      <c r="AY6" s="90"/>
      <c r="AZ6" s="89"/>
      <c r="BA6" s="94"/>
      <c r="BB6" s="95"/>
      <c r="BC6" s="96">
        <f>IF(SUM(AR6,AT6:BB6)/1.5&lt;=80,SUM(AR6,AT6:BB6)/1.5,80)</f>
        <v>0.79999999999999993</v>
      </c>
      <c r="BD6" s="97"/>
      <c r="BE6" s="98"/>
      <c r="BF6" s="99">
        <f>IF(SUM(BC6,BD6:BE6)&lt;=100,SUM(BC6,BD6:BE6),100)</f>
        <v>0.79999999999999993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 t="s">
        <v>451</v>
      </c>
      <c r="BL6" s="203"/>
      <c r="BM6" s="203"/>
      <c r="BN6" s="203"/>
      <c r="BO6" s="282"/>
    </row>
    <row r="7" spans="1:68" ht="18.75">
      <c r="A7" s="552">
        <v>2</v>
      </c>
      <c r="B7" s="170" t="s">
        <v>412</v>
      </c>
      <c r="C7" s="528"/>
      <c r="D7" s="170">
        <v>4</v>
      </c>
      <c r="E7" s="580">
        <v>1</v>
      </c>
      <c r="F7" s="137"/>
      <c r="G7" s="76">
        <v>1</v>
      </c>
      <c r="H7" s="563"/>
      <c r="I7" s="76">
        <v>1</v>
      </c>
      <c r="J7" s="80">
        <v>4</v>
      </c>
      <c r="K7" s="559">
        <v>1</v>
      </c>
      <c r="L7" s="82"/>
      <c r="M7" s="76"/>
      <c r="N7" s="84"/>
      <c r="O7" s="387"/>
      <c r="P7" s="80"/>
      <c r="Q7" s="554"/>
      <c r="R7" s="85"/>
      <c r="S7" s="79"/>
      <c r="T7" s="85">
        <v>4</v>
      </c>
      <c r="U7" s="78">
        <v>4</v>
      </c>
      <c r="V7" s="80">
        <v>5</v>
      </c>
      <c r="W7" s="86">
        <f t="shared" ref="W7:W22" si="0">IF(SUM(C7:V7)/2.5&lt;=21,SUM(C7:V7)/2.5,21)</f>
        <v>10</v>
      </c>
      <c r="X7" s="87">
        <f t="shared" ref="X7:X23" si="1">IF(W7&lt;7,0,IF(W7&lt;14,1,2))</f>
        <v>1</v>
      </c>
      <c r="Y7" s="76"/>
      <c r="Z7" s="80"/>
      <c r="AA7" s="408">
        <v>1</v>
      </c>
      <c r="AB7" s="80"/>
      <c r="AC7" s="72"/>
      <c r="AD7" s="557">
        <v>4</v>
      </c>
      <c r="AE7" s="398"/>
      <c r="AF7" s="80">
        <v>4</v>
      </c>
      <c r="AG7" s="558"/>
      <c r="AH7" s="306">
        <v>5</v>
      </c>
      <c r="AI7" s="76"/>
      <c r="AJ7" s="559"/>
      <c r="AK7" s="76"/>
      <c r="AL7" s="80"/>
      <c r="AM7" s="408">
        <v>1</v>
      </c>
      <c r="AN7" s="79">
        <v>4</v>
      </c>
      <c r="AO7" s="76"/>
      <c r="AP7" s="560">
        <v>4</v>
      </c>
      <c r="AQ7" s="561"/>
      <c r="AR7" s="249">
        <f t="shared" ref="AR7:AR23" si="2">IF(SUM(Y7:AQ7,W7)/2&lt;=39,SUM(Y7:AQ7,W7)/2,39)</f>
        <v>16.5</v>
      </c>
      <c r="AS7" s="175">
        <f t="shared" ref="AS7:AS23" si="3">IF(AR7&lt;15,0,IF(AR7&lt;30,1,2))</f>
        <v>1</v>
      </c>
      <c r="AT7" s="562">
        <v>5</v>
      </c>
      <c r="AU7" s="427">
        <v>4</v>
      </c>
      <c r="AV7" s="91"/>
      <c r="AW7" s="78">
        <v>5</v>
      </c>
      <c r="AX7" s="93">
        <v>5</v>
      </c>
      <c r="AY7" s="90"/>
      <c r="AZ7" s="89"/>
      <c r="BA7" s="94"/>
      <c r="BB7" s="95"/>
      <c r="BC7" s="96">
        <f t="shared" ref="BC7:BC23" si="4">IF(SUM(AR7,AT7:BB7)/1.5&lt;=80,SUM(AR7,AT7:BB7)/1.5,80)</f>
        <v>23.666666666666668</v>
      </c>
      <c r="BD7" s="104"/>
      <c r="BE7" s="105"/>
      <c r="BF7" s="99">
        <f t="shared" ref="BF7:BF23" si="5">IF(SUM(BC7,BD7:BE7)&lt;=100,SUM(BC7,BD7:BE7),100)</f>
        <v>23.666666666666668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 t="shared" ref="BH7:BH23" si="7">IF(BF7&lt;50,2,IF(BF7&lt;74,3,IF(BF7&lt;87,4,5)))</f>
        <v>2</v>
      </c>
      <c r="BI7" s="106"/>
      <c r="BJ7" s="524"/>
      <c r="BK7" s="618" t="s">
        <v>502</v>
      </c>
      <c r="BL7" s="443"/>
      <c r="BM7" s="443"/>
      <c r="BN7" s="443"/>
      <c r="BO7" s="444"/>
    </row>
    <row r="8" spans="1:68" ht="18.75">
      <c r="A8" s="564">
        <v>3</v>
      </c>
      <c r="B8" s="170" t="s">
        <v>413</v>
      </c>
      <c r="C8" s="109"/>
      <c r="D8" s="80">
        <v>1</v>
      </c>
      <c r="E8" s="114"/>
      <c r="F8" s="79">
        <v>4</v>
      </c>
      <c r="G8" s="109">
        <v>1</v>
      </c>
      <c r="H8" s="565"/>
      <c r="I8" s="109"/>
      <c r="J8" s="113"/>
      <c r="K8" s="570"/>
      <c r="L8" s="115">
        <v>4</v>
      </c>
      <c r="M8" s="109"/>
      <c r="N8" s="117"/>
      <c r="O8" s="567"/>
      <c r="P8" s="568"/>
      <c r="Q8" s="569"/>
      <c r="R8" s="118"/>
      <c r="S8" s="117"/>
      <c r="T8" s="118"/>
      <c r="U8" s="111">
        <v>5</v>
      </c>
      <c r="V8" s="113">
        <v>5</v>
      </c>
      <c r="W8" s="86">
        <f t="shared" si="0"/>
        <v>8</v>
      </c>
      <c r="X8" s="87">
        <f t="shared" si="1"/>
        <v>1</v>
      </c>
      <c r="Y8" s="109"/>
      <c r="Z8" s="113"/>
      <c r="AA8" s="409"/>
      <c r="AB8" s="113"/>
      <c r="AC8" s="76"/>
      <c r="AD8" s="557"/>
      <c r="AE8" s="400"/>
      <c r="AF8" s="113"/>
      <c r="AG8" s="558"/>
      <c r="AH8" s="306"/>
      <c r="AI8" s="109"/>
      <c r="AJ8" s="570"/>
      <c r="AK8" s="109"/>
      <c r="AL8" s="113"/>
      <c r="AM8" s="409"/>
      <c r="AN8" s="112"/>
      <c r="AO8" s="109"/>
      <c r="AP8" s="571"/>
      <c r="AQ8" s="561"/>
      <c r="AR8" s="249">
        <f t="shared" si="2"/>
        <v>4</v>
      </c>
      <c r="AS8" s="175">
        <f t="shared" si="3"/>
        <v>0</v>
      </c>
      <c r="AT8" s="572">
        <v>5</v>
      </c>
      <c r="AU8" s="429">
        <v>4</v>
      </c>
      <c r="AV8" s="122"/>
      <c r="AW8" s="111"/>
      <c r="AX8" s="124">
        <v>4</v>
      </c>
      <c r="AY8" s="90"/>
      <c r="AZ8" s="89"/>
      <c r="BA8" s="94"/>
      <c r="BB8" s="125"/>
      <c r="BC8" s="96">
        <f t="shared" si="4"/>
        <v>11.333333333333334</v>
      </c>
      <c r="BD8" s="104"/>
      <c r="BE8" s="105"/>
      <c r="BF8" s="99">
        <f t="shared" si="5"/>
        <v>11.333333333333334</v>
      </c>
      <c r="BG8" s="100" t="str">
        <f t="shared" si="6"/>
        <v>F</v>
      </c>
      <c r="BH8" s="101">
        <f t="shared" si="7"/>
        <v>2</v>
      </c>
      <c r="BI8" s="129"/>
      <c r="BJ8" s="526"/>
      <c r="BK8" s="204" t="s">
        <v>452</v>
      </c>
      <c r="BL8" s="283"/>
      <c r="BM8" s="283"/>
      <c r="BN8" s="283"/>
      <c r="BO8" s="284"/>
    </row>
    <row r="9" spans="1:68" ht="18.75">
      <c r="A9" s="564">
        <v>4</v>
      </c>
      <c r="B9" s="522" t="s">
        <v>414</v>
      </c>
      <c r="C9" s="76"/>
      <c r="D9" s="80">
        <v>4</v>
      </c>
      <c r="E9" s="81"/>
      <c r="F9" s="78">
        <v>4</v>
      </c>
      <c r="G9" s="109">
        <v>1</v>
      </c>
      <c r="H9" s="553">
        <v>4</v>
      </c>
      <c r="I9" s="597">
        <v>1</v>
      </c>
      <c r="J9" s="113">
        <v>4</v>
      </c>
      <c r="K9" s="570">
        <v>1</v>
      </c>
      <c r="L9" s="115">
        <v>4</v>
      </c>
      <c r="M9" s="109"/>
      <c r="N9" s="117">
        <v>4</v>
      </c>
      <c r="O9" s="567"/>
      <c r="P9" s="568">
        <v>4</v>
      </c>
      <c r="Q9" s="569"/>
      <c r="R9" s="118">
        <v>4</v>
      </c>
      <c r="S9" s="117"/>
      <c r="T9" s="118">
        <v>4</v>
      </c>
      <c r="U9" s="111">
        <v>4</v>
      </c>
      <c r="V9" s="113">
        <v>4</v>
      </c>
      <c r="W9" s="86">
        <f t="shared" si="0"/>
        <v>18.8</v>
      </c>
      <c r="X9" s="87">
        <f t="shared" si="1"/>
        <v>2</v>
      </c>
      <c r="Y9" s="109"/>
      <c r="Z9" s="113">
        <v>4</v>
      </c>
      <c r="AA9" s="409">
        <v>1</v>
      </c>
      <c r="AB9" s="113">
        <v>5</v>
      </c>
      <c r="AC9" s="109"/>
      <c r="AD9" s="557">
        <v>4</v>
      </c>
      <c r="AE9" s="400"/>
      <c r="AF9" s="113">
        <v>4</v>
      </c>
      <c r="AG9" s="558"/>
      <c r="AH9" s="306">
        <v>5</v>
      </c>
      <c r="AI9" s="109"/>
      <c r="AJ9" s="570">
        <v>4</v>
      </c>
      <c r="AK9" s="109"/>
      <c r="AL9" s="113">
        <v>4</v>
      </c>
      <c r="AM9" s="409">
        <v>1</v>
      </c>
      <c r="AN9" s="112">
        <v>4</v>
      </c>
      <c r="AO9" s="132"/>
      <c r="AP9" s="560">
        <v>4</v>
      </c>
      <c r="AQ9" s="561"/>
      <c r="AR9" s="249">
        <f t="shared" si="2"/>
        <v>29.4</v>
      </c>
      <c r="AS9" s="175">
        <f t="shared" si="3"/>
        <v>1</v>
      </c>
      <c r="AT9" s="572"/>
      <c r="AU9" s="429">
        <v>4</v>
      </c>
      <c r="AV9" s="122"/>
      <c r="AW9" s="111">
        <v>5</v>
      </c>
      <c r="AX9" s="124">
        <v>4</v>
      </c>
      <c r="AY9" s="90"/>
      <c r="AZ9" s="89"/>
      <c r="BA9" s="94"/>
      <c r="BB9" s="125"/>
      <c r="BC9" s="96">
        <f t="shared" si="4"/>
        <v>28.266666666666666</v>
      </c>
      <c r="BD9" s="104"/>
      <c r="BE9" s="105"/>
      <c r="BF9" s="99">
        <f t="shared" si="5"/>
        <v>28.266666666666666</v>
      </c>
      <c r="BG9" s="100" t="str">
        <f t="shared" si="6"/>
        <v>FX</v>
      </c>
      <c r="BH9" s="101">
        <f t="shared" si="7"/>
        <v>2</v>
      </c>
      <c r="BI9" s="129"/>
      <c r="BJ9" s="527"/>
      <c r="BK9" s="619" t="s">
        <v>504</v>
      </c>
      <c r="BL9" s="622"/>
      <c r="BM9" s="622"/>
      <c r="BN9" s="622"/>
      <c r="BO9" s="623"/>
      <c r="BP9" s="345"/>
    </row>
    <row r="10" spans="1:68" ht="18.75">
      <c r="A10" s="552">
        <v>5</v>
      </c>
      <c r="B10" s="522" t="s">
        <v>415</v>
      </c>
      <c r="C10" s="412"/>
      <c r="D10" s="170">
        <v>4</v>
      </c>
      <c r="E10" s="593"/>
      <c r="F10" s="137"/>
      <c r="G10" s="76">
        <v>1</v>
      </c>
      <c r="H10" s="170">
        <v>5</v>
      </c>
      <c r="I10" s="76">
        <v>1</v>
      </c>
      <c r="J10" s="80">
        <v>4</v>
      </c>
      <c r="K10" s="559">
        <v>1</v>
      </c>
      <c r="L10" s="82"/>
      <c r="M10" s="76"/>
      <c r="N10" s="84"/>
      <c r="O10" s="387"/>
      <c r="P10" s="80">
        <v>4</v>
      </c>
      <c r="Q10" s="554"/>
      <c r="R10" s="85">
        <v>4</v>
      </c>
      <c r="S10" s="79"/>
      <c r="T10" s="85">
        <v>5</v>
      </c>
      <c r="U10" s="78"/>
      <c r="V10" s="80"/>
      <c r="W10" s="86">
        <f t="shared" si="0"/>
        <v>11.6</v>
      </c>
      <c r="X10" s="87">
        <f t="shared" si="1"/>
        <v>1</v>
      </c>
      <c r="Y10" s="76"/>
      <c r="Z10" s="80"/>
      <c r="AA10" s="408">
        <v>1</v>
      </c>
      <c r="AB10" s="80"/>
      <c r="AC10" s="109">
        <v>1</v>
      </c>
      <c r="AD10" s="557"/>
      <c r="AE10" s="398"/>
      <c r="AF10" s="80"/>
      <c r="AG10" s="558"/>
      <c r="AH10" s="312"/>
      <c r="AI10" s="76"/>
      <c r="AJ10" s="559"/>
      <c r="AK10" s="76"/>
      <c r="AL10" s="80"/>
      <c r="AM10" s="408">
        <v>1</v>
      </c>
      <c r="AN10" s="79">
        <v>4</v>
      </c>
      <c r="AO10" s="76"/>
      <c r="AP10" s="571">
        <v>5</v>
      </c>
      <c r="AQ10" s="561"/>
      <c r="AR10" s="249">
        <f t="shared" si="2"/>
        <v>11.8</v>
      </c>
      <c r="AS10" s="175">
        <f t="shared" si="3"/>
        <v>0</v>
      </c>
      <c r="AT10" s="503">
        <v>5</v>
      </c>
      <c r="AU10" s="427">
        <v>4</v>
      </c>
      <c r="AV10" s="91"/>
      <c r="AW10" s="78">
        <v>5</v>
      </c>
      <c r="AX10" s="77"/>
      <c r="AY10" s="90"/>
      <c r="AZ10" s="89"/>
      <c r="BA10" s="94"/>
      <c r="BB10" s="66"/>
      <c r="BC10" s="96">
        <f t="shared" si="4"/>
        <v>17.2</v>
      </c>
      <c r="BD10" s="104"/>
      <c r="BE10" s="105"/>
      <c r="BF10" s="99">
        <f t="shared" si="5"/>
        <v>17.2</v>
      </c>
      <c r="BG10" s="100" t="str">
        <f t="shared" si="6"/>
        <v>F</v>
      </c>
      <c r="BH10" s="101">
        <f t="shared" si="7"/>
        <v>2</v>
      </c>
      <c r="BI10" s="106"/>
      <c r="BJ10" s="524"/>
      <c r="BK10" s="619" t="s">
        <v>497</v>
      </c>
      <c r="BL10" s="286"/>
      <c r="BM10" s="286"/>
      <c r="BN10" s="286"/>
      <c r="BO10" s="287"/>
    </row>
    <row r="11" spans="1:68" ht="18.75">
      <c r="A11" s="552">
        <v>6</v>
      </c>
      <c r="B11" s="170" t="s">
        <v>416</v>
      </c>
      <c r="C11" s="76">
        <v>1</v>
      </c>
      <c r="D11" s="80">
        <v>4</v>
      </c>
      <c r="E11" s="81">
        <v>1</v>
      </c>
      <c r="F11" s="78">
        <v>5</v>
      </c>
      <c r="G11" s="76">
        <v>1</v>
      </c>
      <c r="H11" s="553">
        <v>5</v>
      </c>
      <c r="I11" s="76"/>
      <c r="J11" s="80">
        <v>4</v>
      </c>
      <c r="K11" s="559">
        <v>1</v>
      </c>
      <c r="L11" s="82">
        <v>4</v>
      </c>
      <c r="M11" s="76"/>
      <c r="N11" s="84"/>
      <c r="O11" s="387"/>
      <c r="P11" s="80">
        <v>4</v>
      </c>
      <c r="Q11" s="554"/>
      <c r="R11" s="85">
        <v>4</v>
      </c>
      <c r="S11" s="79"/>
      <c r="T11" s="85">
        <v>4</v>
      </c>
      <c r="U11" s="78"/>
      <c r="V11" s="80"/>
      <c r="W11" s="86">
        <f t="shared" si="0"/>
        <v>15.2</v>
      </c>
      <c r="X11" s="87">
        <f t="shared" si="1"/>
        <v>2</v>
      </c>
      <c r="Y11" s="76"/>
      <c r="Z11" s="80"/>
      <c r="AA11" s="408">
        <v>1</v>
      </c>
      <c r="AB11" s="80"/>
      <c r="AC11" s="72"/>
      <c r="AD11" s="557"/>
      <c r="AE11" s="398"/>
      <c r="AF11" s="80"/>
      <c r="AG11" s="558"/>
      <c r="AH11" s="312">
        <v>4</v>
      </c>
      <c r="AI11" s="135"/>
      <c r="AJ11" s="559">
        <v>4</v>
      </c>
      <c r="AK11" s="76"/>
      <c r="AL11" s="80"/>
      <c r="AM11" s="408"/>
      <c r="AN11" s="79"/>
      <c r="AO11" s="76"/>
      <c r="AP11" s="560"/>
      <c r="AQ11" s="561"/>
      <c r="AR11" s="249">
        <f t="shared" si="2"/>
        <v>12.1</v>
      </c>
      <c r="AS11" s="175">
        <f t="shared" si="3"/>
        <v>0</v>
      </c>
      <c r="AT11" s="562">
        <v>4</v>
      </c>
      <c r="AU11" s="427"/>
      <c r="AV11" s="91"/>
      <c r="AW11" s="78">
        <v>4</v>
      </c>
      <c r="AX11" s="93"/>
      <c r="AY11" s="90">
        <v>4</v>
      </c>
      <c r="AZ11" s="89"/>
      <c r="BA11" s="94">
        <v>4</v>
      </c>
      <c r="BB11" s="66"/>
      <c r="BC11" s="96">
        <f t="shared" si="4"/>
        <v>18.733333333333334</v>
      </c>
      <c r="BD11" s="104"/>
      <c r="BE11" s="105"/>
      <c r="BF11" s="99">
        <f t="shared" si="5"/>
        <v>18.733333333333334</v>
      </c>
      <c r="BG11" s="100" t="str">
        <f t="shared" si="6"/>
        <v>F</v>
      </c>
      <c r="BH11" s="101">
        <f t="shared" si="7"/>
        <v>2</v>
      </c>
      <c r="BI11" s="136"/>
      <c r="BJ11" s="172"/>
      <c r="BK11" s="525"/>
      <c r="BL11" s="443"/>
      <c r="BM11" s="443"/>
      <c r="BN11" s="443"/>
      <c r="BO11" s="444"/>
    </row>
    <row r="12" spans="1:68" ht="18.75">
      <c r="A12" s="552">
        <v>7</v>
      </c>
      <c r="B12" s="522" t="s">
        <v>417</v>
      </c>
      <c r="C12" s="76"/>
      <c r="D12" s="80">
        <v>1</v>
      </c>
      <c r="E12" s="81"/>
      <c r="F12" s="78">
        <v>4</v>
      </c>
      <c r="G12" s="76">
        <v>1</v>
      </c>
      <c r="H12" s="553"/>
      <c r="I12" s="76"/>
      <c r="J12" s="80"/>
      <c r="K12" s="559"/>
      <c r="L12" s="82">
        <v>4</v>
      </c>
      <c r="M12" s="76"/>
      <c r="N12" s="573"/>
      <c r="O12" s="387"/>
      <c r="P12" s="80"/>
      <c r="Q12" s="554"/>
      <c r="R12" s="85"/>
      <c r="S12" s="79"/>
      <c r="T12" s="85">
        <v>4</v>
      </c>
      <c r="U12" s="78"/>
      <c r="V12" s="80">
        <v>5</v>
      </c>
      <c r="W12" s="86">
        <f t="shared" si="0"/>
        <v>7.6</v>
      </c>
      <c r="X12" s="87">
        <f t="shared" si="1"/>
        <v>1</v>
      </c>
      <c r="Y12" s="76"/>
      <c r="Z12" s="80"/>
      <c r="AA12" s="408">
        <v>1</v>
      </c>
      <c r="AB12" s="80"/>
      <c r="AC12" s="72"/>
      <c r="AD12" s="557"/>
      <c r="AE12" s="398"/>
      <c r="AF12" s="80"/>
      <c r="AG12" s="558"/>
      <c r="AH12" s="312"/>
      <c r="AI12" s="76"/>
      <c r="AJ12" s="559"/>
      <c r="AK12" s="76"/>
      <c r="AL12" s="80"/>
      <c r="AM12" s="408"/>
      <c r="AN12" s="79"/>
      <c r="AO12" s="76"/>
      <c r="AP12" s="560"/>
      <c r="AQ12" s="561"/>
      <c r="AR12" s="249">
        <f t="shared" si="2"/>
        <v>4.3</v>
      </c>
      <c r="AS12" s="175">
        <f t="shared" si="3"/>
        <v>0</v>
      </c>
      <c r="AT12" s="562">
        <v>5</v>
      </c>
      <c r="AU12" s="427"/>
      <c r="AV12" s="91"/>
      <c r="AW12" s="78"/>
      <c r="AX12" s="93"/>
      <c r="AY12" s="90"/>
      <c r="AZ12" s="89"/>
      <c r="BA12" s="94"/>
      <c r="BB12" s="95"/>
      <c r="BC12" s="96">
        <f t="shared" si="4"/>
        <v>6.2</v>
      </c>
      <c r="BD12" s="104"/>
      <c r="BE12" s="105"/>
      <c r="BF12" s="99">
        <f t="shared" si="5"/>
        <v>6.2</v>
      </c>
      <c r="BG12" s="100" t="str">
        <f t="shared" si="6"/>
        <v>F</v>
      </c>
      <c r="BH12" s="101">
        <f t="shared" si="7"/>
        <v>2</v>
      </c>
      <c r="BI12" s="106"/>
      <c r="BJ12" s="524"/>
      <c r="BK12" s="525" t="s">
        <v>450</v>
      </c>
      <c r="BL12" s="443"/>
      <c r="BM12" s="443"/>
      <c r="BN12" s="443"/>
      <c r="BO12" s="444"/>
    </row>
    <row r="13" spans="1:68" ht="18.75">
      <c r="A13" s="574">
        <v>8</v>
      </c>
      <c r="B13" s="522" t="s">
        <v>418</v>
      </c>
      <c r="C13" s="590"/>
      <c r="D13" s="575"/>
      <c r="E13" s="594"/>
      <c r="F13" s="318">
        <v>4</v>
      </c>
      <c r="G13" s="76">
        <v>1</v>
      </c>
      <c r="H13" s="170">
        <v>4</v>
      </c>
      <c r="I13" s="76">
        <v>1</v>
      </c>
      <c r="J13" s="80"/>
      <c r="K13" s="559"/>
      <c r="L13" s="80">
        <v>4</v>
      </c>
      <c r="M13" s="76"/>
      <c r="N13" s="84">
        <v>4</v>
      </c>
      <c r="O13" s="576"/>
      <c r="P13" s="80">
        <v>4</v>
      </c>
      <c r="Q13" s="554"/>
      <c r="R13" s="85"/>
      <c r="S13" s="79"/>
      <c r="T13" s="85">
        <v>4</v>
      </c>
      <c r="U13" s="78"/>
      <c r="V13" s="80"/>
      <c r="W13" s="86">
        <f t="shared" si="0"/>
        <v>10.4</v>
      </c>
      <c r="X13" s="87">
        <f t="shared" si="1"/>
        <v>1</v>
      </c>
      <c r="Y13" s="76"/>
      <c r="Z13" s="80"/>
      <c r="AA13" s="408"/>
      <c r="AB13" s="80"/>
      <c r="AC13" s="76"/>
      <c r="AD13" s="557">
        <v>4</v>
      </c>
      <c r="AE13" s="398"/>
      <c r="AF13" s="80"/>
      <c r="AG13" s="558"/>
      <c r="AH13" s="312"/>
      <c r="AI13" s="135"/>
      <c r="AJ13" s="500"/>
      <c r="AK13" s="577"/>
      <c r="AL13" s="80"/>
      <c r="AM13" s="408"/>
      <c r="AN13" s="79">
        <v>5</v>
      </c>
      <c r="AO13" s="92"/>
      <c r="AP13" s="560"/>
      <c r="AQ13" s="561"/>
      <c r="AR13" s="249">
        <f t="shared" si="2"/>
        <v>9.6999999999999993</v>
      </c>
      <c r="AS13" s="175">
        <f t="shared" si="3"/>
        <v>0</v>
      </c>
      <c r="AT13" s="562"/>
      <c r="AU13" s="427"/>
      <c r="AV13" s="91"/>
      <c r="AW13" s="78"/>
      <c r="AX13" s="93"/>
      <c r="AY13" s="90"/>
      <c r="AZ13" s="89"/>
      <c r="BA13" s="94"/>
      <c r="BB13" s="95"/>
      <c r="BC13" s="96">
        <f t="shared" si="4"/>
        <v>6.4666666666666659</v>
      </c>
      <c r="BD13" s="104"/>
      <c r="BE13" s="105"/>
      <c r="BF13" s="99">
        <f t="shared" si="5"/>
        <v>6.4666666666666659</v>
      </c>
      <c r="BG13" s="100" t="str">
        <f t="shared" si="6"/>
        <v>F</v>
      </c>
      <c r="BH13" s="101">
        <f t="shared" si="7"/>
        <v>2</v>
      </c>
      <c r="BI13" s="106"/>
      <c r="BJ13" s="524"/>
      <c r="BK13" s="204"/>
      <c r="BL13" s="283"/>
      <c r="BM13" s="283"/>
      <c r="BN13" s="283"/>
      <c r="BO13" s="444"/>
    </row>
    <row r="14" spans="1:68" ht="18.75">
      <c r="A14" s="578">
        <v>9</v>
      </c>
      <c r="B14" s="170" t="s">
        <v>419</v>
      </c>
      <c r="C14" s="590">
        <v>1</v>
      </c>
      <c r="D14" s="579">
        <v>1</v>
      </c>
      <c r="E14" s="594">
        <v>1</v>
      </c>
      <c r="F14" s="169">
        <v>5</v>
      </c>
      <c r="G14" s="76">
        <v>1</v>
      </c>
      <c r="H14" s="170">
        <v>5</v>
      </c>
      <c r="I14" s="76">
        <v>1</v>
      </c>
      <c r="J14" s="80">
        <v>5</v>
      </c>
      <c r="K14" s="559">
        <v>1</v>
      </c>
      <c r="L14" s="80">
        <v>4</v>
      </c>
      <c r="M14" s="76"/>
      <c r="N14" s="84">
        <v>5</v>
      </c>
      <c r="O14" s="576"/>
      <c r="P14" s="80">
        <v>4</v>
      </c>
      <c r="Q14" s="554"/>
      <c r="R14" s="85">
        <v>5</v>
      </c>
      <c r="S14" s="79"/>
      <c r="T14" s="85">
        <v>5</v>
      </c>
      <c r="U14" s="78">
        <v>5</v>
      </c>
      <c r="V14" s="80">
        <v>5</v>
      </c>
      <c r="W14" s="86">
        <f t="shared" si="0"/>
        <v>21</v>
      </c>
      <c r="X14" s="87">
        <f t="shared" si="1"/>
        <v>2</v>
      </c>
      <c r="Y14" s="76"/>
      <c r="Z14" s="80">
        <v>5</v>
      </c>
      <c r="AA14" s="408">
        <v>1</v>
      </c>
      <c r="AB14" s="80"/>
      <c r="AC14" s="135"/>
      <c r="AD14" s="557">
        <v>5</v>
      </c>
      <c r="AE14" s="398"/>
      <c r="AF14" s="80"/>
      <c r="AG14" s="558"/>
      <c r="AH14" s="306">
        <v>5</v>
      </c>
      <c r="AI14" s="76"/>
      <c r="AJ14" s="559">
        <v>5</v>
      </c>
      <c r="AK14" s="76"/>
      <c r="AL14" s="80">
        <v>4</v>
      </c>
      <c r="AM14" s="408">
        <v>1</v>
      </c>
      <c r="AN14" s="79">
        <v>5</v>
      </c>
      <c r="AO14" s="92"/>
      <c r="AP14" s="571">
        <v>5</v>
      </c>
      <c r="AQ14" s="561"/>
      <c r="AR14" s="249">
        <f t="shared" si="2"/>
        <v>28.5</v>
      </c>
      <c r="AS14" s="175">
        <f t="shared" si="3"/>
        <v>1</v>
      </c>
      <c r="AT14" s="562">
        <v>5</v>
      </c>
      <c r="AU14" s="427">
        <v>4</v>
      </c>
      <c r="AV14" s="91">
        <v>5</v>
      </c>
      <c r="AW14" s="78">
        <v>5</v>
      </c>
      <c r="AX14" s="93">
        <v>5</v>
      </c>
      <c r="AY14" s="90">
        <v>5</v>
      </c>
      <c r="AZ14" s="89">
        <v>5</v>
      </c>
      <c r="BA14" s="94">
        <v>5</v>
      </c>
      <c r="BB14" s="66">
        <v>5</v>
      </c>
      <c r="BC14" s="96">
        <f t="shared" si="4"/>
        <v>48.333333333333336</v>
      </c>
      <c r="BD14" s="104">
        <v>20</v>
      </c>
      <c r="BE14" s="105">
        <v>20</v>
      </c>
      <c r="BF14" s="99">
        <f t="shared" si="5"/>
        <v>88.333333333333343</v>
      </c>
      <c r="BG14" s="100" t="str">
        <f t="shared" si="6"/>
        <v>B+</v>
      </c>
      <c r="BH14" s="101">
        <f t="shared" si="7"/>
        <v>5</v>
      </c>
      <c r="BI14" s="136"/>
      <c r="BJ14" s="172"/>
      <c r="BK14" s="617" t="s">
        <v>503</v>
      </c>
      <c r="BL14" s="620"/>
      <c r="BM14" s="620"/>
      <c r="BN14" s="620"/>
      <c r="BO14" s="284"/>
    </row>
    <row r="15" spans="1:68" ht="18.75">
      <c r="A15" s="578">
        <v>10</v>
      </c>
      <c r="B15" s="522" t="s">
        <v>420</v>
      </c>
      <c r="C15" s="590"/>
      <c r="D15" s="579"/>
      <c r="E15" s="594"/>
      <c r="F15" s="169">
        <v>5</v>
      </c>
      <c r="G15" s="412">
        <v>1</v>
      </c>
      <c r="H15" s="170">
        <v>4</v>
      </c>
      <c r="I15" s="412">
        <v>1</v>
      </c>
      <c r="J15" s="170">
        <v>4</v>
      </c>
      <c r="K15" s="594">
        <v>1</v>
      </c>
      <c r="L15" s="172">
        <v>5</v>
      </c>
      <c r="M15" s="136"/>
      <c r="N15" s="172">
        <v>5</v>
      </c>
      <c r="O15" s="136"/>
      <c r="P15" s="170">
        <v>5</v>
      </c>
      <c r="Q15" s="171"/>
      <c r="R15" s="170">
        <v>5</v>
      </c>
      <c r="S15" s="137"/>
      <c r="T15" s="170">
        <v>5</v>
      </c>
      <c r="U15" s="137">
        <v>5</v>
      </c>
      <c r="V15" s="170">
        <v>5</v>
      </c>
      <c r="W15" s="86">
        <f t="shared" si="0"/>
        <v>20.399999999999999</v>
      </c>
      <c r="X15" s="87">
        <f t="shared" si="1"/>
        <v>2</v>
      </c>
      <c r="Y15" s="136"/>
      <c r="Z15" s="170">
        <v>5</v>
      </c>
      <c r="AA15" s="171">
        <v>1</v>
      </c>
      <c r="AB15" s="170">
        <v>5</v>
      </c>
      <c r="AC15" s="76"/>
      <c r="AD15" s="172">
        <v>5</v>
      </c>
      <c r="AE15" s="402"/>
      <c r="AF15" s="170"/>
      <c r="AG15" s="171"/>
      <c r="AH15" s="312">
        <v>5</v>
      </c>
      <c r="AI15" s="136"/>
      <c r="AJ15" s="172">
        <v>5</v>
      </c>
      <c r="AK15" s="136"/>
      <c r="AL15" s="170"/>
      <c r="AM15" s="171">
        <v>1</v>
      </c>
      <c r="AN15" s="172">
        <v>5</v>
      </c>
      <c r="AO15" s="136"/>
      <c r="AP15" s="560">
        <v>5</v>
      </c>
      <c r="AQ15" s="561"/>
      <c r="AR15" s="249">
        <f t="shared" si="2"/>
        <v>28.7</v>
      </c>
      <c r="AS15" s="175">
        <f t="shared" si="3"/>
        <v>1</v>
      </c>
      <c r="AT15" s="443">
        <v>5</v>
      </c>
      <c r="AU15" s="137">
        <v>5</v>
      </c>
      <c r="AV15" s="137">
        <v>5</v>
      </c>
      <c r="AW15" s="137">
        <v>5</v>
      </c>
      <c r="AX15" s="137">
        <v>5</v>
      </c>
      <c r="AY15" s="137">
        <v>5</v>
      </c>
      <c r="AZ15" s="137">
        <v>5</v>
      </c>
      <c r="BA15" s="137">
        <v>5</v>
      </c>
      <c r="BB15" s="170">
        <v>5</v>
      </c>
      <c r="BC15" s="96">
        <f t="shared" si="4"/>
        <v>49.133333333333333</v>
      </c>
      <c r="BD15" s="104">
        <v>20</v>
      </c>
      <c r="BE15" s="105">
        <v>20</v>
      </c>
      <c r="BF15" s="99">
        <f t="shared" si="5"/>
        <v>89.133333333333326</v>
      </c>
      <c r="BG15" s="100" t="str">
        <f t="shared" si="6"/>
        <v>B+</v>
      </c>
      <c r="BH15" s="101">
        <f t="shared" si="7"/>
        <v>5</v>
      </c>
      <c r="BI15" s="136"/>
      <c r="BJ15" s="172"/>
      <c r="BK15" s="617" t="s">
        <v>495</v>
      </c>
      <c r="BL15" s="283"/>
      <c r="BM15" s="283"/>
      <c r="BN15" s="283"/>
      <c r="BO15" s="284"/>
    </row>
    <row r="16" spans="1:68" ht="18.75">
      <c r="A16" s="578">
        <v>11</v>
      </c>
      <c r="B16" s="522" t="s">
        <v>421</v>
      </c>
      <c r="C16" s="591">
        <v>1</v>
      </c>
      <c r="D16" s="170">
        <v>4</v>
      </c>
      <c r="E16" s="595">
        <v>1</v>
      </c>
      <c r="F16" s="137">
        <v>5</v>
      </c>
      <c r="G16" s="412">
        <v>1</v>
      </c>
      <c r="H16" s="582">
        <v>5</v>
      </c>
      <c r="I16" s="412">
        <v>1</v>
      </c>
      <c r="J16" s="170">
        <v>5</v>
      </c>
      <c r="K16" s="594">
        <v>1</v>
      </c>
      <c r="L16" s="172">
        <v>4</v>
      </c>
      <c r="M16" s="136"/>
      <c r="N16" s="172"/>
      <c r="O16" s="136"/>
      <c r="P16" s="170">
        <v>4</v>
      </c>
      <c r="Q16" s="171"/>
      <c r="R16" s="170"/>
      <c r="S16" s="137"/>
      <c r="T16" s="170">
        <v>4</v>
      </c>
      <c r="U16" s="137"/>
      <c r="V16" s="170">
        <v>4</v>
      </c>
      <c r="W16" s="86">
        <f t="shared" si="0"/>
        <v>16</v>
      </c>
      <c r="X16" s="87">
        <f t="shared" si="1"/>
        <v>2</v>
      </c>
      <c r="Y16" s="136"/>
      <c r="Z16" s="170">
        <v>4</v>
      </c>
      <c r="AA16" s="171">
        <v>1</v>
      </c>
      <c r="AB16" s="170">
        <v>4</v>
      </c>
      <c r="AC16" s="135"/>
      <c r="AD16" s="172">
        <v>4</v>
      </c>
      <c r="AE16" s="403"/>
      <c r="AF16" s="170">
        <v>4</v>
      </c>
      <c r="AG16" s="171"/>
      <c r="AH16" s="306">
        <v>4</v>
      </c>
      <c r="AI16" s="136"/>
      <c r="AJ16" s="172">
        <v>4</v>
      </c>
      <c r="AK16" s="136"/>
      <c r="AL16" s="170">
        <v>4</v>
      </c>
      <c r="AM16" s="171">
        <v>1</v>
      </c>
      <c r="AN16" s="172">
        <v>4</v>
      </c>
      <c r="AO16" s="136"/>
      <c r="AP16" s="560">
        <v>4</v>
      </c>
      <c r="AQ16" s="561"/>
      <c r="AR16" s="249">
        <f t="shared" si="2"/>
        <v>27</v>
      </c>
      <c r="AS16" s="175">
        <f t="shared" si="3"/>
        <v>1</v>
      </c>
      <c r="AT16" s="443"/>
      <c r="AU16" s="137"/>
      <c r="AV16" s="137"/>
      <c r="AW16" s="137"/>
      <c r="AX16" s="137"/>
      <c r="AY16" s="137"/>
      <c r="AZ16" s="137"/>
      <c r="BA16" s="137"/>
      <c r="BB16" s="170"/>
      <c r="BC16" s="96">
        <f t="shared" si="4"/>
        <v>18</v>
      </c>
      <c r="BD16" s="104"/>
      <c r="BE16" s="105"/>
      <c r="BF16" s="99">
        <f t="shared" si="5"/>
        <v>18</v>
      </c>
      <c r="BG16" s="100" t="str">
        <f t="shared" si="6"/>
        <v>F</v>
      </c>
      <c r="BH16" s="101">
        <f t="shared" si="7"/>
        <v>2</v>
      </c>
      <c r="BI16" s="136"/>
      <c r="BJ16" s="172"/>
      <c r="BK16" s="618" t="s">
        <v>501</v>
      </c>
      <c r="BL16" s="620"/>
      <c r="BM16" s="620"/>
      <c r="BN16" s="620"/>
      <c r="BO16" s="621"/>
    </row>
    <row r="17" spans="1:67" ht="18.75">
      <c r="A17" s="578">
        <v>12</v>
      </c>
      <c r="B17" s="170" t="s">
        <v>444</v>
      </c>
      <c r="C17" s="412">
        <v>1</v>
      </c>
      <c r="D17" s="170">
        <v>4</v>
      </c>
      <c r="E17" s="594">
        <v>1</v>
      </c>
      <c r="F17" s="137">
        <v>4</v>
      </c>
      <c r="G17" s="412">
        <v>1</v>
      </c>
      <c r="H17" s="170">
        <v>5</v>
      </c>
      <c r="I17" s="412">
        <v>1</v>
      </c>
      <c r="J17" s="170">
        <v>5</v>
      </c>
      <c r="K17" s="594">
        <v>1</v>
      </c>
      <c r="L17" s="172">
        <v>5</v>
      </c>
      <c r="M17" s="136">
        <v>1</v>
      </c>
      <c r="N17" s="172">
        <v>4</v>
      </c>
      <c r="O17" s="136">
        <v>1</v>
      </c>
      <c r="P17" s="170">
        <v>5</v>
      </c>
      <c r="Q17" s="171">
        <v>1</v>
      </c>
      <c r="R17" s="170">
        <v>5</v>
      </c>
      <c r="S17" s="137">
        <v>1</v>
      </c>
      <c r="T17" s="170">
        <v>4</v>
      </c>
      <c r="U17" s="137">
        <v>5</v>
      </c>
      <c r="V17" s="170">
        <v>5</v>
      </c>
      <c r="W17" s="86">
        <f t="shared" si="0"/>
        <v>21</v>
      </c>
      <c r="X17" s="87">
        <f t="shared" si="1"/>
        <v>2</v>
      </c>
      <c r="Y17" s="136"/>
      <c r="Z17" s="170"/>
      <c r="AA17" s="171">
        <v>1</v>
      </c>
      <c r="AB17" s="170">
        <v>5</v>
      </c>
      <c r="AC17" s="136"/>
      <c r="AD17" s="172">
        <v>5</v>
      </c>
      <c r="AE17" s="403"/>
      <c r="AF17" s="170"/>
      <c r="AG17" s="171"/>
      <c r="AH17" s="312">
        <v>5</v>
      </c>
      <c r="AI17" s="136"/>
      <c r="AJ17" s="172"/>
      <c r="AK17" s="136"/>
      <c r="AL17" s="170">
        <v>5</v>
      </c>
      <c r="AM17" s="171">
        <v>1</v>
      </c>
      <c r="AN17" s="172">
        <v>5</v>
      </c>
      <c r="AO17" s="136"/>
      <c r="AP17" s="560"/>
      <c r="AQ17" s="561">
        <v>5</v>
      </c>
      <c r="AR17" s="249">
        <f t="shared" si="2"/>
        <v>26.5</v>
      </c>
      <c r="AS17" s="175">
        <f t="shared" si="3"/>
        <v>1</v>
      </c>
      <c r="AT17" s="443">
        <v>5</v>
      </c>
      <c r="AU17" s="137">
        <v>4</v>
      </c>
      <c r="AV17" s="137">
        <v>5</v>
      </c>
      <c r="AW17" s="137">
        <v>5</v>
      </c>
      <c r="AX17" s="137">
        <v>5</v>
      </c>
      <c r="AY17" s="137">
        <v>5</v>
      </c>
      <c r="AZ17" s="137">
        <v>5</v>
      </c>
      <c r="BA17" s="137">
        <v>5</v>
      </c>
      <c r="BB17" s="170">
        <v>5</v>
      </c>
      <c r="BC17" s="96">
        <f t="shared" si="4"/>
        <v>47</v>
      </c>
      <c r="BD17" s="104">
        <v>20</v>
      </c>
      <c r="BE17" s="105">
        <v>20</v>
      </c>
      <c r="BF17" s="99">
        <f t="shared" si="5"/>
        <v>87</v>
      </c>
      <c r="BG17" s="100" t="str">
        <f t="shared" si="6"/>
        <v>B+</v>
      </c>
      <c r="BH17" s="101">
        <f t="shared" si="7"/>
        <v>5</v>
      </c>
      <c r="BI17" s="136"/>
      <c r="BJ17" s="172"/>
      <c r="BK17" s="617" t="s">
        <v>496</v>
      </c>
      <c r="BL17" s="620"/>
      <c r="BM17" s="620"/>
      <c r="BN17" s="620"/>
      <c r="BO17" s="621"/>
    </row>
    <row r="18" spans="1:67" ht="18.75">
      <c r="A18" s="578">
        <v>13</v>
      </c>
      <c r="B18" s="589" t="s">
        <v>424</v>
      </c>
      <c r="C18" s="412"/>
      <c r="D18" s="172">
        <v>1</v>
      </c>
      <c r="E18" s="412"/>
      <c r="F18" s="170">
        <v>4</v>
      </c>
      <c r="G18" s="594"/>
      <c r="H18" s="172"/>
      <c r="I18" s="598">
        <v>1</v>
      </c>
      <c r="J18" s="170"/>
      <c r="K18" s="594">
        <v>1</v>
      </c>
      <c r="L18" s="172"/>
      <c r="M18" s="136"/>
      <c r="N18" s="573"/>
      <c r="O18" s="136"/>
      <c r="P18" s="170"/>
      <c r="Q18" s="171"/>
      <c r="R18" s="170"/>
      <c r="S18" s="137"/>
      <c r="T18" s="170"/>
      <c r="U18" s="137"/>
      <c r="V18" s="170"/>
      <c r="W18" s="86">
        <f t="shared" si="0"/>
        <v>2.8</v>
      </c>
      <c r="X18" s="87">
        <f t="shared" si="1"/>
        <v>0</v>
      </c>
      <c r="Y18" s="136"/>
      <c r="Z18" s="170"/>
      <c r="AA18" s="171"/>
      <c r="AB18" s="170"/>
      <c r="AC18" s="136"/>
      <c r="AD18" s="172"/>
      <c r="AE18" s="403"/>
      <c r="AF18" s="170"/>
      <c r="AG18" s="171"/>
      <c r="AH18" s="312"/>
      <c r="AI18" s="136"/>
      <c r="AJ18" s="172"/>
      <c r="AK18" s="136"/>
      <c r="AL18" s="170"/>
      <c r="AM18" s="171"/>
      <c r="AN18" s="172"/>
      <c r="AO18" s="136"/>
      <c r="AP18" s="560"/>
      <c r="AQ18" s="561"/>
      <c r="AR18" s="249">
        <f t="shared" si="2"/>
        <v>1.4</v>
      </c>
      <c r="AS18" s="175">
        <f t="shared" si="3"/>
        <v>0</v>
      </c>
      <c r="AT18" s="443"/>
      <c r="AU18" s="137"/>
      <c r="AV18" s="137"/>
      <c r="AW18" s="137"/>
      <c r="AX18" s="137"/>
      <c r="AY18" s="137"/>
      <c r="AZ18" s="137"/>
      <c r="BA18" s="137"/>
      <c r="BB18" s="170"/>
      <c r="BC18" s="96">
        <f t="shared" si="4"/>
        <v>0.93333333333333324</v>
      </c>
      <c r="BD18" s="104"/>
      <c r="BE18" s="105"/>
      <c r="BF18" s="99">
        <f t="shared" si="5"/>
        <v>0.93333333333333324</v>
      </c>
      <c r="BG18" s="100" t="str">
        <f t="shared" si="6"/>
        <v>F</v>
      </c>
      <c r="BH18" s="101">
        <f t="shared" si="7"/>
        <v>2</v>
      </c>
      <c r="BI18" s="136"/>
      <c r="BJ18" s="172"/>
      <c r="BK18" s="525" t="s">
        <v>453</v>
      </c>
      <c r="BL18" s="443"/>
      <c r="BM18" s="443"/>
      <c r="BN18" s="443"/>
      <c r="BO18" s="444"/>
    </row>
    <row r="19" spans="1:67" ht="18.75">
      <c r="A19" s="578">
        <v>14</v>
      </c>
      <c r="B19" s="581" t="s">
        <v>422</v>
      </c>
      <c r="C19" s="412"/>
      <c r="D19" s="172">
        <v>4</v>
      </c>
      <c r="E19" s="412"/>
      <c r="F19" s="170">
        <v>4</v>
      </c>
      <c r="G19" s="594">
        <v>1</v>
      </c>
      <c r="H19" s="172"/>
      <c r="I19" s="412"/>
      <c r="J19" s="170">
        <v>5</v>
      </c>
      <c r="K19" s="594">
        <v>1</v>
      </c>
      <c r="L19" s="172">
        <v>4</v>
      </c>
      <c r="M19" s="136"/>
      <c r="N19" s="172"/>
      <c r="O19" s="136"/>
      <c r="P19" s="170"/>
      <c r="Q19" s="171"/>
      <c r="R19" s="170"/>
      <c r="S19" s="137"/>
      <c r="T19" s="170">
        <v>4</v>
      </c>
      <c r="U19" s="137"/>
      <c r="V19" s="170">
        <v>4</v>
      </c>
      <c r="W19" s="86">
        <f>IF(SUM(J19:V19)/2.5&lt;=21,SUM(J19:V19)/2.5,21)</f>
        <v>7.2</v>
      </c>
      <c r="X19" s="87">
        <f t="shared" si="1"/>
        <v>1</v>
      </c>
      <c r="Y19" s="136"/>
      <c r="Z19" s="170"/>
      <c r="AA19" s="171">
        <v>1</v>
      </c>
      <c r="AB19" s="170"/>
      <c r="AC19" s="136"/>
      <c r="AD19" s="172"/>
      <c r="AE19" s="403"/>
      <c r="AF19" s="170"/>
      <c r="AG19" s="171"/>
      <c r="AH19" s="306"/>
      <c r="AI19" s="136"/>
      <c r="AJ19" s="172">
        <v>4</v>
      </c>
      <c r="AK19" s="136"/>
      <c r="AL19" s="170"/>
      <c r="AM19" s="171"/>
      <c r="AN19" s="172"/>
      <c r="AO19" s="136"/>
      <c r="AP19" s="560"/>
      <c r="AQ19" s="561"/>
      <c r="AR19" s="249">
        <f t="shared" si="2"/>
        <v>6.1</v>
      </c>
      <c r="AS19" s="175">
        <f t="shared" si="3"/>
        <v>0</v>
      </c>
      <c r="AT19" s="443">
        <v>5</v>
      </c>
      <c r="AU19" s="137"/>
      <c r="AV19" s="137"/>
      <c r="AW19" s="137"/>
      <c r="AX19" s="137"/>
      <c r="AY19" s="137"/>
      <c r="AZ19" s="137"/>
      <c r="BA19" s="137"/>
      <c r="BB19" s="170"/>
      <c r="BC19" s="96">
        <f t="shared" si="4"/>
        <v>7.3999999999999995</v>
      </c>
      <c r="BD19" s="104"/>
      <c r="BE19" s="105"/>
      <c r="BF19" s="99">
        <f t="shared" si="5"/>
        <v>7.3999999999999995</v>
      </c>
      <c r="BG19" s="100" t="str">
        <f t="shared" si="6"/>
        <v>F</v>
      </c>
      <c r="BH19" s="101">
        <f t="shared" si="7"/>
        <v>2</v>
      </c>
      <c r="BI19" s="136"/>
      <c r="BJ19" s="172"/>
      <c r="BK19" s="204" t="s">
        <v>449</v>
      </c>
      <c r="BL19" s="283"/>
      <c r="BM19" s="283"/>
      <c r="BN19" s="283"/>
      <c r="BO19" s="284"/>
    </row>
    <row r="20" spans="1:67" ht="18.75">
      <c r="A20" s="578">
        <v>15</v>
      </c>
      <c r="B20" s="170" t="s">
        <v>423</v>
      </c>
      <c r="C20" s="412"/>
      <c r="D20" s="172">
        <v>5</v>
      </c>
      <c r="E20" s="412"/>
      <c r="F20" s="170">
        <v>4</v>
      </c>
      <c r="G20" s="594">
        <v>1</v>
      </c>
      <c r="H20" s="172">
        <v>4</v>
      </c>
      <c r="I20" s="412">
        <v>1</v>
      </c>
      <c r="J20" s="170">
        <v>5</v>
      </c>
      <c r="K20" s="594">
        <v>1</v>
      </c>
      <c r="L20" s="172">
        <v>4</v>
      </c>
      <c r="M20" s="136"/>
      <c r="N20" s="172">
        <v>5</v>
      </c>
      <c r="O20" s="136"/>
      <c r="P20" s="170">
        <v>5</v>
      </c>
      <c r="Q20" s="171"/>
      <c r="R20" s="170">
        <v>5</v>
      </c>
      <c r="S20" s="137"/>
      <c r="T20" s="170">
        <v>4</v>
      </c>
      <c r="U20" s="137">
        <v>5</v>
      </c>
      <c r="V20" s="170">
        <v>5</v>
      </c>
      <c r="W20" s="86">
        <f>IF(SUM(J20:V20)/2.5&lt;=21,SUM(J20:V20)/2.5,21)</f>
        <v>15.6</v>
      </c>
      <c r="X20" s="87">
        <f t="shared" si="1"/>
        <v>2</v>
      </c>
      <c r="Y20" s="136"/>
      <c r="Z20" s="170">
        <v>5</v>
      </c>
      <c r="AA20" s="171">
        <v>1</v>
      </c>
      <c r="AB20" s="170">
        <v>5</v>
      </c>
      <c r="AC20" s="136"/>
      <c r="AD20" s="172">
        <v>5</v>
      </c>
      <c r="AE20" s="403"/>
      <c r="AF20" s="170"/>
      <c r="AG20" s="171"/>
      <c r="AH20" s="312">
        <v>5</v>
      </c>
      <c r="AI20" s="136"/>
      <c r="AJ20" s="172"/>
      <c r="AK20" s="136"/>
      <c r="AL20" s="170">
        <v>5</v>
      </c>
      <c r="AM20" s="171">
        <v>1</v>
      </c>
      <c r="AN20" s="172">
        <v>4</v>
      </c>
      <c r="AO20" s="136"/>
      <c r="AP20" s="560">
        <v>4</v>
      </c>
      <c r="AQ20" s="561">
        <v>5</v>
      </c>
      <c r="AR20" s="249">
        <f t="shared" si="2"/>
        <v>27.8</v>
      </c>
      <c r="AS20" s="175">
        <f t="shared" si="3"/>
        <v>1</v>
      </c>
      <c r="AT20" s="443">
        <v>5</v>
      </c>
      <c r="AU20" s="137">
        <v>4</v>
      </c>
      <c r="AV20" s="137">
        <v>5</v>
      </c>
      <c r="AW20" s="137">
        <v>5</v>
      </c>
      <c r="AX20" s="137">
        <v>5</v>
      </c>
      <c r="AY20" s="137">
        <v>5</v>
      </c>
      <c r="AZ20" s="137">
        <v>5</v>
      </c>
      <c r="BA20" s="137">
        <v>5</v>
      </c>
      <c r="BB20" s="170">
        <v>5</v>
      </c>
      <c r="BC20" s="96">
        <f t="shared" si="4"/>
        <v>47.866666666666667</v>
      </c>
      <c r="BD20" s="104">
        <v>20</v>
      </c>
      <c r="BE20" s="105">
        <v>20</v>
      </c>
      <c r="BF20" s="99">
        <f t="shared" si="5"/>
        <v>87.866666666666674</v>
      </c>
      <c r="BG20" s="100" t="str">
        <f t="shared" si="6"/>
        <v>B+</v>
      </c>
      <c r="BH20" s="101">
        <f t="shared" si="7"/>
        <v>5</v>
      </c>
      <c r="BI20" s="136"/>
      <c r="BJ20" s="172"/>
      <c r="BK20" s="618" t="s">
        <v>502</v>
      </c>
      <c r="BL20" s="443"/>
      <c r="BM20" s="443"/>
      <c r="BN20" s="443"/>
      <c r="BO20" s="444"/>
    </row>
    <row r="21" spans="1:67" ht="18.75">
      <c r="A21" s="578">
        <v>16</v>
      </c>
      <c r="B21" s="589" t="s">
        <v>425</v>
      </c>
      <c r="C21" s="412"/>
      <c r="D21" s="172">
        <v>5</v>
      </c>
      <c r="E21" s="412"/>
      <c r="F21" s="170">
        <v>4</v>
      </c>
      <c r="G21" s="594"/>
      <c r="H21" s="172">
        <v>4</v>
      </c>
      <c r="I21" s="598">
        <v>1</v>
      </c>
      <c r="J21" s="170">
        <v>4</v>
      </c>
      <c r="K21" s="594">
        <v>1</v>
      </c>
      <c r="L21" s="172">
        <v>4</v>
      </c>
      <c r="M21" s="136"/>
      <c r="N21" s="172">
        <v>5</v>
      </c>
      <c r="O21" s="136"/>
      <c r="P21" s="170">
        <v>5</v>
      </c>
      <c r="Q21" s="171"/>
      <c r="R21" s="170">
        <v>4</v>
      </c>
      <c r="S21" s="137"/>
      <c r="T21" s="170">
        <v>4</v>
      </c>
      <c r="U21" s="137">
        <v>4</v>
      </c>
      <c r="V21" s="170">
        <v>5</v>
      </c>
      <c r="W21" s="86">
        <f>IF(SUM(J21:V21)/2.5&lt;=21,SUM(J21:V21)/2.5,21)</f>
        <v>14.4</v>
      </c>
      <c r="X21" s="87">
        <f t="shared" si="1"/>
        <v>2</v>
      </c>
      <c r="Y21" s="136"/>
      <c r="Z21" s="170">
        <v>5</v>
      </c>
      <c r="AA21" s="171"/>
      <c r="AB21" s="170">
        <v>4</v>
      </c>
      <c r="AC21" s="136"/>
      <c r="AD21" s="172">
        <v>4</v>
      </c>
      <c r="AE21" s="403"/>
      <c r="AF21" s="583">
        <v>4</v>
      </c>
      <c r="AG21" s="171"/>
      <c r="AH21" s="312">
        <v>4</v>
      </c>
      <c r="AI21" s="136"/>
      <c r="AJ21" s="584">
        <v>5</v>
      </c>
      <c r="AK21" s="585"/>
      <c r="AL21" s="170">
        <v>5</v>
      </c>
      <c r="AM21" s="171"/>
      <c r="AN21" s="172">
        <v>5</v>
      </c>
      <c r="AO21" s="136"/>
      <c r="AP21" s="560">
        <v>5</v>
      </c>
      <c r="AQ21" s="561"/>
      <c r="AR21" s="249">
        <f t="shared" si="2"/>
        <v>27.7</v>
      </c>
      <c r="AS21" s="175">
        <f t="shared" si="3"/>
        <v>1</v>
      </c>
      <c r="AT21" s="443"/>
      <c r="AU21" s="137"/>
      <c r="AV21" s="137"/>
      <c r="AW21" s="137">
        <v>5</v>
      </c>
      <c r="AX21" s="137">
        <v>5</v>
      </c>
      <c r="AY21" s="137">
        <v>5</v>
      </c>
      <c r="AZ21" s="137">
        <v>5</v>
      </c>
      <c r="BA21" s="137">
        <v>5</v>
      </c>
      <c r="BB21" s="170">
        <v>5</v>
      </c>
      <c r="BC21" s="96">
        <f t="shared" si="4"/>
        <v>38.466666666666669</v>
      </c>
      <c r="BD21" s="104">
        <v>20</v>
      </c>
      <c r="BE21" s="105">
        <v>20</v>
      </c>
      <c r="BF21" s="99">
        <f t="shared" si="5"/>
        <v>78.466666666666669</v>
      </c>
      <c r="BG21" s="100" t="str">
        <f t="shared" si="6"/>
        <v>C+</v>
      </c>
      <c r="BH21" s="101">
        <f t="shared" si="7"/>
        <v>4</v>
      </c>
      <c r="BI21" s="136"/>
      <c r="BJ21" s="172"/>
      <c r="BK21" s="618" t="s">
        <v>496</v>
      </c>
      <c r="BL21" s="443"/>
      <c r="BM21" s="443"/>
      <c r="BN21" s="443"/>
      <c r="BO21" s="444"/>
    </row>
    <row r="22" spans="1:67" ht="18.75">
      <c r="A22" s="578">
        <v>17</v>
      </c>
      <c r="B22" s="170" t="s">
        <v>445</v>
      </c>
      <c r="C22" s="412"/>
      <c r="D22" s="170"/>
      <c r="E22" s="594"/>
      <c r="F22" s="137"/>
      <c r="G22" s="412"/>
      <c r="H22" s="170"/>
      <c r="I22" s="412"/>
      <c r="J22" s="170">
        <v>4</v>
      </c>
      <c r="K22" s="594"/>
      <c r="L22" s="172">
        <v>4</v>
      </c>
      <c r="M22" s="136"/>
      <c r="N22" s="172">
        <v>4</v>
      </c>
      <c r="O22" s="136"/>
      <c r="P22" s="170">
        <v>4</v>
      </c>
      <c r="Q22" s="171"/>
      <c r="R22" s="170">
        <v>4</v>
      </c>
      <c r="S22" s="137"/>
      <c r="T22" s="170">
        <v>4</v>
      </c>
      <c r="U22" s="137"/>
      <c r="V22" s="194"/>
      <c r="W22" s="86">
        <f t="shared" si="0"/>
        <v>9.6</v>
      </c>
      <c r="X22" s="87">
        <f t="shared" si="1"/>
        <v>1</v>
      </c>
      <c r="Y22" s="136"/>
      <c r="Z22" s="170">
        <v>4</v>
      </c>
      <c r="AA22" s="171"/>
      <c r="AB22" s="170"/>
      <c r="AC22" s="136"/>
      <c r="AD22" s="172">
        <v>4</v>
      </c>
      <c r="AE22" s="403"/>
      <c r="AF22" s="170"/>
      <c r="AG22" s="171"/>
      <c r="AH22" s="306"/>
      <c r="AI22" s="136"/>
      <c r="AJ22" s="172"/>
      <c r="AK22" s="136"/>
      <c r="AL22" s="170"/>
      <c r="AM22" s="171"/>
      <c r="AN22" s="172">
        <v>4</v>
      </c>
      <c r="AO22" s="136"/>
      <c r="AP22" s="571"/>
      <c r="AQ22" s="561"/>
      <c r="AR22" s="249">
        <f t="shared" si="2"/>
        <v>10.8</v>
      </c>
      <c r="AS22" s="175">
        <f t="shared" si="3"/>
        <v>0</v>
      </c>
      <c r="AT22" s="443">
        <v>5</v>
      </c>
      <c r="AU22" s="137">
        <v>4</v>
      </c>
      <c r="AV22" s="137"/>
      <c r="AW22" s="137"/>
      <c r="AX22" s="137"/>
      <c r="AY22" s="137"/>
      <c r="AZ22" s="137"/>
      <c r="BA22" s="137"/>
      <c r="BB22" s="170"/>
      <c r="BC22" s="96">
        <f t="shared" si="4"/>
        <v>13.200000000000001</v>
      </c>
      <c r="BD22" s="104"/>
      <c r="BE22" s="105"/>
      <c r="BF22" s="99">
        <f t="shared" si="5"/>
        <v>13.200000000000001</v>
      </c>
      <c r="BG22" s="100" t="str">
        <f t="shared" si="6"/>
        <v>F</v>
      </c>
      <c r="BH22" s="101">
        <f t="shared" si="7"/>
        <v>2</v>
      </c>
      <c r="BI22" s="136"/>
      <c r="BJ22" s="172"/>
      <c r="BK22" s="525"/>
      <c r="BL22" s="443"/>
      <c r="BM22" s="443"/>
      <c r="BN22" s="443"/>
      <c r="BO22" s="444"/>
    </row>
    <row r="23" spans="1:67" ht="18.75">
      <c r="A23" s="606">
        <v>18</v>
      </c>
      <c r="B23" s="194" t="s">
        <v>447</v>
      </c>
      <c r="C23" s="607"/>
      <c r="D23" s="194"/>
      <c r="E23" s="608"/>
      <c r="F23" s="166"/>
      <c r="G23" s="607"/>
      <c r="H23" s="194"/>
      <c r="I23" s="607"/>
      <c r="J23" s="194"/>
      <c r="K23" s="608"/>
      <c r="L23" s="196"/>
      <c r="M23" s="165"/>
      <c r="N23" s="196"/>
      <c r="O23" s="165"/>
      <c r="P23" s="194"/>
      <c r="Q23" s="195"/>
      <c r="R23" s="194"/>
      <c r="S23" s="166"/>
      <c r="T23" s="194"/>
      <c r="U23" s="166"/>
      <c r="V23" s="194">
        <v>4</v>
      </c>
      <c r="W23" s="149">
        <f>IF(SUM(C23:V23)/2.5&lt;=21,SUM(C23:V23)/2.5,21)</f>
        <v>1.6</v>
      </c>
      <c r="X23" s="150">
        <f t="shared" si="1"/>
        <v>0</v>
      </c>
      <c r="Y23" s="165"/>
      <c r="Z23" s="194"/>
      <c r="AA23" s="195"/>
      <c r="AB23" s="194"/>
      <c r="AC23" s="165"/>
      <c r="AD23" s="196"/>
      <c r="AE23" s="609"/>
      <c r="AF23" s="194"/>
      <c r="AG23" s="195"/>
      <c r="AH23" s="610"/>
      <c r="AI23" s="165"/>
      <c r="AJ23" s="196"/>
      <c r="AK23" s="165"/>
      <c r="AL23" s="194"/>
      <c r="AM23" s="195"/>
      <c r="AN23" s="196"/>
      <c r="AO23" s="165"/>
      <c r="AP23" s="611"/>
      <c r="AQ23" s="612"/>
      <c r="AR23" s="252">
        <f t="shared" si="2"/>
        <v>0.8</v>
      </c>
      <c r="AS23" s="198">
        <f t="shared" si="3"/>
        <v>0</v>
      </c>
      <c r="AT23" s="465"/>
      <c r="AU23" s="166"/>
      <c r="AV23" s="166"/>
      <c r="AW23" s="166"/>
      <c r="AX23" s="166"/>
      <c r="AY23" s="166"/>
      <c r="AZ23" s="166"/>
      <c r="BA23" s="166"/>
      <c r="BB23" s="194"/>
      <c r="BC23" s="161">
        <f t="shared" si="4"/>
        <v>0.53333333333333333</v>
      </c>
      <c r="BD23" s="199"/>
      <c r="BE23" s="200"/>
      <c r="BF23" s="162">
        <f t="shared" si="5"/>
        <v>0.53333333333333333</v>
      </c>
      <c r="BG23" s="163" t="str">
        <f t="shared" si="6"/>
        <v>F</v>
      </c>
      <c r="BH23" s="164">
        <f t="shared" si="7"/>
        <v>2</v>
      </c>
      <c r="BI23" s="165"/>
      <c r="BJ23" s="196"/>
      <c r="BK23" s="613"/>
      <c r="BL23" s="465"/>
      <c r="BM23" s="465"/>
      <c r="BN23" s="465"/>
      <c r="BO23" s="614"/>
    </row>
    <row r="24" spans="1:67" ht="15.75" thickBot="1">
      <c r="A24" s="615">
        <v>19</v>
      </c>
      <c r="B24" s="616" t="s">
        <v>493</v>
      </c>
      <c r="C24" s="179"/>
      <c r="D24" s="179">
        <v>4</v>
      </c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>
        <v>5</v>
      </c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81"/>
      <c r="BL24" s="447"/>
      <c r="BM24" s="447"/>
      <c r="BN24" s="447"/>
      <c r="BO24" s="448"/>
    </row>
    <row r="25" spans="1:67">
      <c r="B25" s="654" t="s">
        <v>592</v>
      </c>
      <c r="F25">
        <v>4</v>
      </c>
      <c r="J25" s="654">
        <v>4</v>
      </c>
    </row>
    <row r="29" spans="1:67">
      <c r="D29" t="s">
        <v>397</v>
      </c>
      <c r="U29" t="s">
        <v>398</v>
      </c>
    </row>
    <row r="30" spans="1:67">
      <c r="B30" s="345" t="s">
        <v>339</v>
      </c>
      <c r="D30" t="s">
        <v>400</v>
      </c>
      <c r="U30" t="s">
        <v>401</v>
      </c>
    </row>
    <row r="31" spans="1:67">
      <c r="A31" s="535">
        <v>1</v>
      </c>
      <c r="B31" s="192" t="s">
        <v>399</v>
      </c>
      <c r="D31" t="s">
        <v>403</v>
      </c>
      <c r="U31" t="s">
        <v>404</v>
      </c>
    </row>
    <row r="32" spans="1:67">
      <c r="A32" s="535">
        <v>2</v>
      </c>
      <c r="B32" s="192" t="s">
        <v>402</v>
      </c>
      <c r="D32" t="s">
        <v>406</v>
      </c>
      <c r="U32" t="s">
        <v>407</v>
      </c>
    </row>
    <row r="33" spans="1:32">
      <c r="A33" s="535">
        <v>3</v>
      </c>
      <c r="B33" s="192" t="s">
        <v>405</v>
      </c>
      <c r="U33" t="s">
        <v>408</v>
      </c>
    </row>
    <row r="34" spans="1:32">
      <c r="A34" s="535">
        <v>4</v>
      </c>
    </row>
    <row r="35" spans="1:32">
      <c r="A35" s="535">
        <v>5</v>
      </c>
      <c r="D35" s="192" t="s">
        <v>409</v>
      </c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</row>
    <row r="36" spans="1:32">
      <c r="A36" s="535">
        <v>6</v>
      </c>
    </row>
    <row r="37" spans="1:32">
      <c r="A37" s="535">
        <v>7</v>
      </c>
      <c r="D37" s="346" t="s">
        <v>247</v>
      </c>
    </row>
    <row r="38" spans="1:32">
      <c r="A38" s="535">
        <v>8</v>
      </c>
      <c r="D38" t="s">
        <v>246</v>
      </c>
    </row>
    <row r="39" spans="1:32">
      <c r="A39" s="535">
        <v>9</v>
      </c>
    </row>
    <row r="40" spans="1:32">
      <c r="A40" s="535">
        <v>14</v>
      </c>
    </row>
    <row r="41" spans="1:32">
      <c r="A41" s="535">
        <v>15</v>
      </c>
    </row>
    <row r="42" spans="1:32">
      <c r="A42" s="535">
        <v>16</v>
      </c>
    </row>
    <row r="43" spans="1:32">
      <c r="A43" s="535">
        <v>17</v>
      </c>
    </row>
    <row r="44" spans="1:32">
      <c r="A44" s="535">
        <v>18</v>
      </c>
    </row>
  </sheetData>
  <mergeCells count="3">
    <mergeCell ref="X4:X5"/>
    <mergeCell ref="AS4:AS5"/>
    <mergeCell ref="BD5:BE5"/>
  </mergeCells>
  <hyperlinks>
    <hyperlink ref="AU1" r:id="rId1"/>
    <hyperlink ref="AU2" r:id="rId2" display="http://dispace.edu.nstu.ru/didesk/course/show/1033"/>
    <hyperlink ref="AU3" r:id="rId3"/>
    <hyperlink ref="D35:AF35" r:id="rId4" display="Список литературы см: http://dispace.edu.nstu.ru/didesk/course/show/1303/21"/>
    <hyperlink ref="B31" r:id="rId5"/>
    <hyperlink ref="B32" r:id="rId6"/>
    <hyperlink ref="B33" r:id="rId7"/>
  </hyperlinks>
  <pageMargins left="0.7" right="0.7" top="0.75" bottom="0.75" header="0.3" footer="0.3"/>
  <pageSetup paperSize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O38"/>
  <sheetViews>
    <sheetView zoomScale="80" zoomScaleNormal="80" workbookViewId="0">
      <selection activeCell="AF9" sqref="AF9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66"/>
      <c r="C1" s="267"/>
      <c r="D1" s="266"/>
      <c r="E1" s="266"/>
      <c r="F1" s="266"/>
      <c r="G1" s="266"/>
      <c r="H1" s="266"/>
      <c r="I1" s="266"/>
      <c r="J1" s="268"/>
      <c r="K1" s="268"/>
      <c r="L1" s="266"/>
      <c r="M1" s="266"/>
      <c r="N1" s="268" t="s">
        <v>312</v>
      </c>
      <c r="O1" s="268"/>
      <c r="P1" s="268"/>
      <c r="Q1" s="268"/>
      <c r="R1" s="268"/>
      <c r="S1" s="268"/>
      <c r="T1" s="266"/>
      <c r="U1" s="268" t="s">
        <v>313</v>
      </c>
      <c r="V1" s="268"/>
      <c r="W1" s="268"/>
      <c r="X1" s="268"/>
      <c r="Y1" s="268"/>
      <c r="Z1" s="269"/>
      <c r="AA1" s="266"/>
      <c r="AB1" s="266"/>
      <c r="AC1" s="266"/>
      <c r="AD1" s="268" t="s">
        <v>314</v>
      </c>
      <c r="AE1" s="268"/>
      <c r="AF1" s="268"/>
      <c r="AG1" s="268"/>
      <c r="AH1" s="268"/>
      <c r="AI1" s="268"/>
      <c r="AJ1" s="519"/>
      <c r="AK1" s="520"/>
      <c r="AL1" s="521"/>
      <c r="AM1" s="268" t="s">
        <v>315</v>
      </c>
      <c r="AN1" s="271"/>
      <c r="AO1" s="268"/>
      <c r="AP1" s="268"/>
      <c r="AQ1" s="268"/>
      <c r="AR1" s="268"/>
      <c r="AS1" s="271"/>
      <c r="AT1" s="271"/>
      <c r="AU1" s="272" t="s">
        <v>180</v>
      </c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K1" s="273"/>
    </row>
    <row r="2" spans="1:67" ht="18.75">
      <c r="B2" s="267" t="s">
        <v>181</v>
      </c>
      <c r="C2" s="267" t="s">
        <v>485</v>
      </c>
      <c r="D2" s="267"/>
      <c r="E2" s="267"/>
      <c r="F2" s="267"/>
      <c r="G2" s="267"/>
      <c r="H2" s="267"/>
      <c r="I2" s="266"/>
      <c r="J2" s="266"/>
      <c r="K2" s="266"/>
      <c r="L2" s="266"/>
      <c r="M2" s="273"/>
      <c r="N2" s="268"/>
      <c r="O2" s="268"/>
      <c r="P2" s="268"/>
      <c r="Q2" s="268"/>
      <c r="R2" s="268"/>
      <c r="S2" s="268"/>
      <c r="T2" s="266"/>
      <c r="AR2" s="266"/>
      <c r="AS2" s="273"/>
      <c r="AT2" s="273"/>
      <c r="AU2" s="192" t="s">
        <v>186</v>
      </c>
      <c r="BB2" s="273"/>
      <c r="BC2" s="273"/>
      <c r="BD2" s="273"/>
      <c r="BE2" s="273"/>
      <c r="BF2" s="273"/>
      <c r="BG2" s="273"/>
      <c r="BH2" s="273"/>
      <c r="BI2" s="273"/>
      <c r="BK2" s="273"/>
    </row>
    <row r="3" spans="1:67" ht="21" thickBot="1">
      <c r="B3" s="274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68"/>
      <c r="N3" s="268"/>
      <c r="O3" s="268"/>
      <c r="P3" s="268"/>
      <c r="Q3" s="268"/>
      <c r="R3" s="268"/>
      <c r="S3" s="268"/>
      <c r="T3" s="268"/>
      <c r="U3" s="268" t="s">
        <v>317</v>
      </c>
      <c r="V3" s="268"/>
      <c r="W3" s="268"/>
      <c r="X3" s="268"/>
      <c r="Y3" s="268"/>
      <c r="Z3" s="268"/>
      <c r="AA3" s="268"/>
      <c r="AB3" s="268"/>
      <c r="AC3" s="268"/>
      <c r="AD3" s="266" t="s">
        <v>318</v>
      </c>
      <c r="AE3" s="266"/>
      <c r="AF3" s="266"/>
      <c r="AG3" s="266"/>
      <c r="AH3" s="266"/>
      <c r="AJ3" s="273"/>
      <c r="AK3" s="266"/>
      <c r="AL3" s="266"/>
      <c r="AM3" s="266" t="s">
        <v>319</v>
      </c>
      <c r="AN3" s="266"/>
      <c r="AO3" s="266"/>
      <c r="AP3" s="266"/>
      <c r="AQ3" s="266"/>
      <c r="AR3" s="266"/>
      <c r="AS3" s="273"/>
      <c r="AT3" s="273"/>
      <c r="AU3" s="272" t="s">
        <v>187</v>
      </c>
      <c r="AV3" s="273"/>
      <c r="AW3" s="273"/>
      <c r="AX3" s="273"/>
      <c r="AY3" s="273"/>
      <c r="AZ3" s="273"/>
      <c r="BA3" s="273"/>
      <c r="BB3" s="273"/>
      <c r="BC3" s="273"/>
      <c r="BD3" s="276" t="s">
        <v>320</v>
      </c>
      <c r="BE3" s="276"/>
      <c r="BF3" s="276"/>
      <c r="BG3" s="276"/>
      <c r="BH3" s="276"/>
      <c r="BI3" s="276"/>
      <c r="BJ3" s="276"/>
      <c r="BK3" s="276"/>
      <c r="BL3" s="276"/>
      <c r="BM3" s="276"/>
    </row>
    <row r="4" spans="1:67" s="31" customFormat="1" ht="66.75">
      <c r="A4" s="1">
        <v>0</v>
      </c>
      <c r="B4" s="2"/>
      <c r="C4" s="3" t="s">
        <v>0</v>
      </c>
      <c r="D4" s="4" t="s">
        <v>210</v>
      </c>
      <c r="E4" s="4" t="s">
        <v>274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1" t="s">
        <v>231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655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2" t="s">
        <v>232</v>
      </c>
      <c r="AC4" s="303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664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240</v>
      </c>
      <c r="AT4" s="10" t="s">
        <v>37</v>
      </c>
      <c r="AU4" s="19" t="s">
        <v>279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241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0" t="s">
        <v>53</v>
      </c>
      <c r="D5" s="211" t="s">
        <v>54</v>
      </c>
      <c r="E5" s="211" t="s">
        <v>54</v>
      </c>
      <c r="F5" s="212"/>
      <c r="G5" s="212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656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665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659"/>
      <c r="BE5" s="660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22" t="s">
        <v>484</v>
      </c>
      <c r="C6" s="76">
        <v>1</v>
      </c>
      <c r="D6" s="77"/>
      <c r="E6" s="78"/>
      <c r="F6" s="79"/>
      <c r="G6" s="80">
        <v>4</v>
      </c>
      <c r="H6" s="81"/>
      <c r="I6" s="78"/>
      <c r="J6" s="78"/>
      <c r="K6" s="79"/>
      <c r="L6" s="82"/>
      <c r="M6" s="76"/>
      <c r="N6" s="83"/>
      <c r="O6" s="78"/>
      <c r="P6" s="84"/>
      <c r="Q6" s="84"/>
      <c r="R6" s="85"/>
      <c r="S6" s="86">
        <f t="shared" ref="S6:S12" si="0">IF(SUM(C6:R6)/2.5&lt;=21,SUM(C6:R6)/2.5,21)</f>
        <v>2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>
        <v>4</v>
      </c>
      <c r="AC6" s="313">
        <v>5</v>
      </c>
      <c r="AD6" s="78"/>
      <c r="AE6" s="90">
        <v>5</v>
      </c>
      <c r="AF6" s="306"/>
      <c r="AG6" s="76"/>
      <c r="AH6" s="81"/>
      <c r="AI6" s="81"/>
      <c r="AJ6" s="78">
        <v>5</v>
      </c>
      <c r="AK6" s="78">
        <v>5</v>
      </c>
      <c r="AL6" s="78">
        <v>5</v>
      </c>
      <c r="AM6" s="86">
        <f t="shared" ref="AM6:AM23" si="1">IF(SUM(U6:AL6,S6)/2&lt;=39,SUM(U6:AL6,S6)/2,39)</f>
        <v>15.5</v>
      </c>
      <c r="AN6" s="87">
        <f>IF(AM6&lt;15,0,IF(AM6&lt;30,1,2))</f>
        <v>1</v>
      </c>
      <c r="AO6" s="76"/>
      <c r="AP6" s="306"/>
      <c r="AQ6" s="306"/>
      <c r="AR6" s="92"/>
      <c r="AS6" s="93"/>
      <c r="AT6" s="93">
        <v>5</v>
      </c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13.666666666666666</v>
      </c>
      <c r="BD6" s="97"/>
      <c r="BE6" s="98"/>
      <c r="BF6" s="99">
        <f>IF(SUM(BC6,BD6:BE6)&lt;=100,SUM(BC6,BD6:BE6),100)</f>
        <v>13.666666666666666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23"/>
      <c r="BK6" s="202" t="s">
        <v>477</v>
      </c>
      <c r="BL6" s="203"/>
      <c r="BM6" s="203"/>
      <c r="BN6" s="203"/>
      <c r="BO6" s="282"/>
    </row>
    <row r="7" spans="1:67" ht="18.75">
      <c r="A7" s="74">
        <v>2</v>
      </c>
      <c r="B7" s="170" t="s">
        <v>470</v>
      </c>
      <c r="C7" s="76">
        <v>1</v>
      </c>
      <c r="D7" s="77"/>
      <c r="E7" s="78"/>
      <c r="F7" s="79"/>
      <c r="G7" s="80"/>
      <c r="H7" s="81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0.4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13"/>
      <c r="AD7" s="78"/>
      <c r="AE7" s="90"/>
      <c r="AF7" s="306"/>
      <c r="AG7" s="76"/>
      <c r="AH7" s="81"/>
      <c r="AI7" s="81"/>
      <c r="AJ7" s="78"/>
      <c r="AK7" s="78"/>
      <c r="AL7" s="78"/>
      <c r="AM7" s="86">
        <f t="shared" si="1"/>
        <v>0.2</v>
      </c>
      <c r="AN7" s="87">
        <f t="shared" ref="AN7:AN23" si="4">IF(AM7&lt;15,0,IF(AM7&lt;30,1,2))</f>
        <v>0</v>
      </c>
      <c r="AO7" s="76"/>
      <c r="AP7" s="306"/>
      <c r="AQ7" s="306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0.13333333333333333</v>
      </c>
      <c r="BD7" s="104"/>
      <c r="BE7" s="105"/>
      <c r="BF7" s="99">
        <f t="shared" ref="BF7:BF23" si="5">IF(SUM(BC7,BD7:BE7)&lt;=100,SUM(BC7,BD7:BE7),100)</f>
        <v>0.13333333333333333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24"/>
      <c r="BK7" s="525" t="s">
        <v>326</v>
      </c>
      <c r="BL7" s="443"/>
      <c r="BM7" s="443"/>
      <c r="BN7" s="443"/>
      <c r="BO7" s="444"/>
    </row>
    <row r="8" spans="1:67" ht="18.75">
      <c r="A8" s="108">
        <v>3</v>
      </c>
      <c r="B8" s="522" t="s">
        <v>471</v>
      </c>
      <c r="C8" s="109">
        <v>1</v>
      </c>
      <c r="D8" s="110"/>
      <c r="E8" s="111"/>
      <c r="F8" s="79"/>
      <c r="G8" s="113" t="s">
        <v>486</v>
      </c>
      <c r="H8" s="114"/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0.4</v>
      </c>
      <c r="T8" s="120">
        <f t="shared" si="3"/>
        <v>0</v>
      </c>
      <c r="U8" s="109"/>
      <c r="V8" s="121"/>
      <c r="W8" s="121"/>
      <c r="X8" s="111"/>
      <c r="Y8" s="111"/>
      <c r="Z8" s="113"/>
      <c r="AA8" s="76"/>
      <c r="AB8" s="89"/>
      <c r="AC8" s="312"/>
      <c r="AD8" s="111"/>
      <c r="AE8" s="90"/>
      <c r="AF8" s="306"/>
      <c r="AG8" s="109"/>
      <c r="AH8" s="114"/>
      <c r="AI8" s="114"/>
      <c r="AJ8" s="111">
        <v>5</v>
      </c>
      <c r="AK8" s="111">
        <v>5</v>
      </c>
      <c r="AL8" s="111"/>
      <c r="AM8" s="119">
        <f t="shared" si="1"/>
        <v>5.2</v>
      </c>
      <c r="AN8" s="120">
        <f t="shared" si="4"/>
        <v>0</v>
      </c>
      <c r="AO8" s="109"/>
      <c r="AP8" s="312"/>
      <c r="AQ8" s="306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3.4666666666666668</v>
      </c>
      <c r="BD8" s="104"/>
      <c r="BE8" s="105"/>
      <c r="BF8" s="127">
        <f t="shared" si="5"/>
        <v>3.4666666666666668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26"/>
      <c r="BK8" s="204" t="s">
        <v>331</v>
      </c>
      <c r="BL8" s="283"/>
      <c r="BM8" s="283"/>
      <c r="BN8" s="283"/>
      <c r="BO8" s="284"/>
    </row>
    <row r="9" spans="1:67" ht="18.75">
      <c r="A9" s="108">
        <v>4</v>
      </c>
      <c r="B9" s="522" t="s">
        <v>483</v>
      </c>
      <c r="C9" s="109">
        <v>1</v>
      </c>
      <c r="D9" s="110"/>
      <c r="E9" s="111"/>
      <c r="F9" s="112"/>
      <c r="G9" s="113"/>
      <c r="H9" s="114"/>
      <c r="I9" s="131"/>
      <c r="J9" s="111"/>
      <c r="K9" s="112"/>
      <c r="L9" s="115"/>
      <c r="M9" s="109"/>
      <c r="N9" s="116"/>
      <c r="O9" s="116"/>
      <c r="P9" s="116"/>
      <c r="Q9" s="117"/>
      <c r="R9" s="118">
        <v>4</v>
      </c>
      <c r="S9" s="119">
        <f t="shared" si="0"/>
        <v>2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>
        <v>4</v>
      </c>
      <c r="AC9" s="312"/>
      <c r="AD9" s="111"/>
      <c r="AE9" s="90">
        <v>5</v>
      </c>
      <c r="AF9" s="306"/>
      <c r="AG9" s="109"/>
      <c r="AH9" s="114"/>
      <c r="AI9" s="114"/>
      <c r="AJ9" s="111">
        <v>5</v>
      </c>
      <c r="AK9" s="111">
        <v>5</v>
      </c>
      <c r="AL9" s="111"/>
      <c r="AM9" s="119">
        <f t="shared" si="1"/>
        <v>10.5</v>
      </c>
      <c r="AN9" s="120">
        <f t="shared" si="4"/>
        <v>0</v>
      </c>
      <c r="AO9" s="132"/>
      <c r="AP9" s="306"/>
      <c r="AQ9" s="306"/>
      <c r="AR9" s="123"/>
      <c r="AS9" s="124"/>
      <c r="AT9" s="124"/>
      <c r="AU9" s="123">
        <v>4</v>
      </c>
      <c r="AV9" s="122"/>
      <c r="AW9" s="111"/>
      <c r="AX9" s="124"/>
      <c r="AY9" s="90"/>
      <c r="AZ9" s="89"/>
      <c r="BA9" s="94"/>
      <c r="BB9" s="125"/>
      <c r="BC9" s="126">
        <f t="shared" si="2"/>
        <v>9.6666666666666661</v>
      </c>
      <c r="BD9" s="104"/>
      <c r="BE9" s="105"/>
      <c r="BF9" s="127">
        <f t="shared" si="5"/>
        <v>9.6666666666666661</v>
      </c>
      <c r="BG9" s="89" t="str">
        <f t="shared" si="6"/>
        <v>F</v>
      </c>
      <c r="BH9" s="128">
        <f t="shared" si="7"/>
        <v>2</v>
      </c>
      <c r="BI9" s="129"/>
      <c r="BJ9" s="527"/>
      <c r="BK9" s="285" t="s">
        <v>353</v>
      </c>
      <c r="BL9" s="286"/>
      <c r="BM9" s="286"/>
      <c r="BN9" s="286"/>
      <c r="BO9" s="287"/>
    </row>
    <row r="10" spans="1:67" ht="18.75">
      <c r="A10" s="74">
        <v>5</v>
      </c>
      <c r="B10" s="522" t="s">
        <v>472</v>
      </c>
      <c r="C10" s="76">
        <v>1</v>
      </c>
      <c r="D10" s="77"/>
      <c r="E10" s="78"/>
      <c r="F10" s="79"/>
      <c r="G10" s="80"/>
      <c r="H10" s="81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0.4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/>
      <c r="AB10" s="89"/>
      <c r="AC10" s="313">
        <v>5</v>
      </c>
      <c r="AD10" s="78"/>
      <c r="AE10" s="90"/>
      <c r="AF10" s="312"/>
      <c r="AG10" s="76"/>
      <c r="AH10" s="81"/>
      <c r="AI10" s="81"/>
      <c r="AJ10" s="78"/>
      <c r="AK10" s="78"/>
      <c r="AL10" s="78"/>
      <c r="AM10" s="86">
        <f t="shared" si="1"/>
        <v>2.7</v>
      </c>
      <c r="AN10" s="87">
        <f t="shared" si="4"/>
        <v>0</v>
      </c>
      <c r="AO10" s="76"/>
      <c r="AP10" s="312"/>
      <c r="AQ10" s="306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1.8</v>
      </c>
      <c r="BD10" s="104"/>
      <c r="BE10" s="105"/>
      <c r="BF10" s="99">
        <f t="shared" si="5"/>
        <v>1.8</v>
      </c>
      <c r="BG10" s="100" t="str">
        <f t="shared" si="6"/>
        <v>F</v>
      </c>
      <c r="BH10" s="101">
        <f t="shared" si="7"/>
        <v>2</v>
      </c>
      <c r="BI10" s="106"/>
      <c r="BJ10" s="524"/>
      <c r="BK10" s="285" t="s">
        <v>478</v>
      </c>
      <c r="BL10" s="286"/>
      <c r="BM10" s="286"/>
      <c r="BN10" s="286"/>
      <c r="BO10" s="287"/>
    </row>
    <row r="11" spans="1:67" ht="18.75">
      <c r="A11" s="74">
        <v>6</v>
      </c>
      <c r="B11" s="522" t="s">
        <v>473</v>
      </c>
      <c r="C11" s="76">
        <v>1</v>
      </c>
      <c r="D11" s="77"/>
      <c r="E11" s="78"/>
      <c r="F11" s="79"/>
      <c r="G11" s="80"/>
      <c r="H11" s="81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0.4</v>
      </c>
      <c r="T11" s="87">
        <f t="shared" si="3"/>
        <v>0</v>
      </c>
      <c r="U11" s="76"/>
      <c r="V11" s="88"/>
      <c r="W11" s="88"/>
      <c r="X11" s="78"/>
      <c r="Y11" s="78"/>
      <c r="Z11" s="80"/>
      <c r="AA11" s="136"/>
      <c r="AB11" s="89"/>
      <c r="AC11" s="313">
        <v>5</v>
      </c>
      <c r="AD11" s="78"/>
      <c r="AE11" s="90"/>
      <c r="AF11" s="312"/>
      <c r="AG11" s="135"/>
      <c r="AH11" s="81"/>
      <c r="AI11" s="81"/>
      <c r="AJ11" s="78"/>
      <c r="AK11" s="78"/>
      <c r="AL11" s="78"/>
      <c r="AM11" s="86">
        <f t="shared" si="1"/>
        <v>2.7</v>
      </c>
      <c r="AN11" s="87">
        <f t="shared" si="4"/>
        <v>0</v>
      </c>
      <c r="AO11" s="76"/>
      <c r="AP11" s="306"/>
      <c r="AQ11" s="306"/>
      <c r="AR11" s="92"/>
      <c r="AS11" s="93"/>
      <c r="AT11" s="93"/>
      <c r="AU11" s="92">
        <v>5</v>
      </c>
      <c r="AV11" s="91"/>
      <c r="AW11" s="78"/>
      <c r="AX11" s="93"/>
      <c r="AY11" s="90"/>
      <c r="AZ11" s="89"/>
      <c r="BA11" s="94"/>
      <c r="BB11" s="66"/>
      <c r="BC11" s="96">
        <f t="shared" si="2"/>
        <v>5.1333333333333337</v>
      </c>
      <c r="BD11" s="104"/>
      <c r="BE11" s="105"/>
      <c r="BF11" s="99">
        <f t="shared" si="5"/>
        <v>5.1333333333333337</v>
      </c>
      <c r="BG11" s="100" t="str">
        <f t="shared" si="6"/>
        <v>F</v>
      </c>
      <c r="BH11" s="101">
        <f t="shared" si="7"/>
        <v>2</v>
      </c>
      <c r="BI11" s="136"/>
      <c r="BJ11" s="172"/>
      <c r="BK11" s="525" t="s">
        <v>441</v>
      </c>
      <c r="BL11" s="443"/>
      <c r="BM11" s="443"/>
      <c r="BN11" s="443"/>
      <c r="BO11" s="444"/>
    </row>
    <row r="12" spans="1:67" ht="18.75">
      <c r="A12" s="74">
        <v>7</v>
      </c>
      <c r="B12" s="522" t="s">
        <v>474</v>
      </c>
      <c r="C12" s="528">
        <v>1</v>
      </c>
      <c r="D12" s="137"/>
      <c r="E12" s="137"/>
      <c r="F12" s="137"/>
      <c r="G12" s="170">
        <v>5</v>
      </c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2.4</v>
      </c>
      <c r="T12" s="87">
        <f t="shared" si="3"/>
        <v>0</v>
      </c>
      <c r="U12" s="76"/>
      <c r="V12" s="88"/>
      <c r="W12" s="88"/>
      <c r="X12" s="78"/>
      <c r="Y12" s="78"/>
      <c r="Z12" s="80"/>
      <c r="AA12" s="136"/>
      <c r="AB12" s="89"/>
      <c r="AC12" s="313"/>
      <c r="AD12" s="78"/>
      <c r="AE12" s="90"/>
      <c r="AF12" s="312"/>
      <c r="AG12" s="76"/>
      <c r="AH12" s="81"/>
      <c r="AI12" s="81"/>
      <c r="AJ12" s="78"/>
      <c r="AK12" s="78"/>
      <c r="AL12" s="78"/>
      <c r="AM12" s="86">
        <f t="shared" si="1"/>
        <v>1.2</v>
      </c>
      <c r="AN12" s="87">
        <f t="shared" si="4"/>
        <v>0</v>
      </c>
      <c r="AO12" s="76"/>
      <c r="AP12" s="306"/>
      <c r="AQ12" s="306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0.79999999999999993</v>
      </c>
      <c r="BD12" s="104"/>
      <c r="BE12" s="105"/>
      <c r="BF12" s="99">
        <f t="shared" si="5"/>
        <v>0.79999999999999993</v>
      </c>
      <c r="BG12" s="100" t="str">
        <f t="shared" si="6"/>
        <v>F</v>
      </c>
      <c r="BH12" s="101">
        <f t="shared" si="7"/>
        <v>2</v>
      </c>
      <c r="BI12" s="106"/>
      <c r="BJ12" s="524"/>
      <c r="BK12" s="525" t="s">
        <v>479</v>
      </c>
      <c r="BL12" s="443"/>
      <c r="BM12" s="443"/>
      <c r="BN12" s="443"/>
      <c r="BO12" s="444"/>
    </row>
    <row r="13" spans="1:67" ht="18.75">
      <c r="A13" s="139">
        <v>8</v>
      </c>
      <c r="B13" s="522" t="s">
        <v>475</v>
      </c>
      <c r="C13" s="76">
        <v>1</v>
      </c>
      <c r="D13" s="77"/>
      <c r="E13" s="78"/>
      <c r="F13" s="78"/>
      <c r="G13" s="80"/>
      <c r="H13" s="81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13"/>
      <c r="AD13" s="78"/>
      <c r="AE13" s="90"/>
      <c r="AF13" s="312"/>
      <c r="AG13" s="135"/>
      <c r="AH13" s="140"/>
      <c r="AI13" s="140"/>
      <c r="AJ13" s="78">
        <v>5</v>
      </c>
      <c r="AK13" s="78"/>
      <c r="AL13" s="78"/>
      <c r="AM13" s="86">
        <f t="shared" si="1"/>
        <v>2.5</v>
      </c>
      <c r="AN13" s="87">
        <f t="shared" si="4"/>
        <v>0</v>
      </c>
      <c r="AO13" s="92"/>
      <c r="AP13" s="306"/>
      <c r="AQ13" s="306"/>
      <c r="AR13" s="92"/>
      <c r="AS13" s="93"/>
      <c r="AT13" s="93"/>
      <c r="AU13" s="92">
        <v>4</v>
      </c>
      <c r="AV13" s="91"/>
      <c r="AW13" s="78"/>
      <c r="AX13" s="93"/>
      <c r="AY13" s="90"/>
      <c r="AZ13" s="89"/>
      <c r="BA13" s="94"/>
      <c r="BB13" s="95"/>
      <c r="BC13" s="96">
        <f t="shared" si="2"/>
        <v>4.333333333333333</v>
      </c>
      <c r="BD13" s="104"/>
      <c r="BE13" s="105"/>
      <c r="BF13" s="99">
        <f t="shared" si="5"/>
        <v>4.333333333333333</v>
      </c>
      <c r="BG13" s="100" t="str">
        <f t="shared" si="6"/>
        <v>F</v>
      </c>
      <c r="BH13" s="101">
        <f t="shared" si="7"/>
        <v>2</v>
      </c>
      <c r="BI13" s="106"/>
      <c r="BJ13" s="524"/>
      <c r="BK13" s="204" t="s">
        <v>331</v>
      </c>
      <c r="BL13" s="283"/>
      <c r="BM13" s="283"/>
      <c r="BN13" s="283"/>
      <c r="BO13" s="444"/>
    </row>
    <row r="14" spans="1:67" ht="18.75">
      <c r="A14" s="141">
        <v>9</v>
      </c>
      <c r="B14" s="522" t="s">
        <v>476</v>
      </c>
      <c r="C14" s="136">
        <v>1</v>
      </c>
      <c r="D14" s="137"/>
      <c r="E14" s="137"/>
      <c r="F14" s="137">
        <v>5</v>
      </c>
      <c r="G14" s="170" t="s">
        <v>486</v>
      </c>
      <c r="I14" s="78"/>
      <c r="J14" s="78"/>
      <c r="K14" s="79"/>
      <c r="L14" s="80"/>
      <c r="M14" s="76"/>
      <c r="N14" s="83"/>
      <c r="O14" s="93"/>
      <c r="P14" s="78"/>
      <c r="Q14" s="79"/>
      <c r="R14" s="85">
        <v>5</v>
      </c>
      <c r="S14" s="86">
        <f t="shared" si="8"/>
        <v>2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>
        <v>5</v>
      </c>
      <c r="AC14" s="313">
        <v>5</v>
      </c>
      <c r="AD14" s="78"/>
      <c r="AE14" s="90">
        <v>5</v>
      </c>
      <c r="AF14" s="306">
        <v>5</v>
      </c>
      <c r="AG14" s="76"/>
      <c r="AH14" s="81"/>
      <c r="AI14" s="81"/>
      <c r="AJ14" s="78">
        <v>5</v>
      </c>
      <c r="AK14" s="78">
        <v>5</v>
      </c>
      <c r="AL14" s="78">
        <v>5</v>
      </c>
      <c r="AM14" s="86">
        <f t="shared" si="1"/>
        <v>18.5</v>
      </c>
      <c r="AN14" s="87">
        <f t="shared" si="4"/>
        <v>1</v>
      </c>
      <c r="AO14" s="92"/>
      <c r="AP14" s="312"/>
      <c r="AQ14" s="306">
        <v>5</v>
      </c>
      <c r="AR14" s="92"/>
      <c r="AS14" s="93"/>
      <c r="AT14" s="93">
        <v>5</v>
      </c>
      <c r="AU14" s="92">
        <v>5</v>
      </c>
      <c r="AV14" s="91">
        <v>5</v>
      </c>
      <c r="AW14" s="78">
        <v>5</v>
      </c>
      <c r="AX14" s="93">
        <v>5</v>
      </c>
      <c r="AY14" s="90">
        <v>5</v>
      </c>
      <c r="AZ14" s="89">
        <v>5</v>
      </c>
      <c r="BA14" s="94">
        <v>5</v>
      </c>
      <c r="BB14" s="66">
        <v>5</v>
      </c>
      <c r="BC14" s="96">
        <f t="shared" si="2"/>
        <v>45.666666666666664</v>
      </c>
      <c r="BD14" s="104"/>
      <c r="BE14" s="105"/>
      <c r="BF14" s="99">
        <f t="shared" si="5"/>
        <v>45.666666666666664</v>
      </c>
      <c r="BG14" s="100" t="str">
        <f t="shared" si="6"/>
        <v>FX</v>
      </c>
      <c r="BH14" s="101">
        <f t="shared" si="7"/>
        <v>2</v>
      </c>
      <c r="BI14" s="136"/>
      <c r="BJ14" s="172"/>
      <c r="BK14" s="617" t="s">
        <v>557</v>
      </c>
      <c r="BL14" s="283"/>
      <c r="BM14" s="283"/>
      <c r="BN14" s="283"/>
      <c r="BO14" s="284"/>
    </row>
    <row r="15" spans="1:67" ht="18.75">
      <c r="A15" s="141">
        <v>10</v>
      </c>
      <c r="B15" s="522" t="s">
        <v>512</v>
      </c>
      <c r="C15" s="76"/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25">
        <v>5</v>
      </c>
      <c r="AD15" s="137"/>
      <c r="AE15" s="137"/>
      <c r="AF15" s="312"/>
      <c r="AG15" s="136"/>
      <c r="AH15" s="137"/>
      <c r="AI15" s="137"/>
      <c r="AJ15" s="137"/>
      <c r="AK15" s="137"/>
      <c r="AL15" s="137"/>
      <c r="AM15" s="174">
        <f t="shared" si="1"/>
        <v>2.5</v>
      </c>
      <c r="AN15" s="175">
        <f t="shared" si="4"/>
        <v>0</v>
      </c>
      <c r="AO15" s="171"/>
      <c r="AP15" s="306"/>
      <c r="AQ15" s="306"/>
      <c r="AR15" s="136"/>
      <c r="AS15" s="137"/>
      <c r="AT15" s="137"/>
      <c r="AU15" s="136">
        <v>5</v>
      </c>
      <c r="AV15" s="137"/>
      <c r="AW15" s="137"/>
      <c r="AX15" s="137"/>
      <c r="AY15" s="137"/>
      <c r="AZ15" s="137"/>
      <c r="BA15" s="137"/>
      <c r="BB15" s="170"/>
      <c r="BC15" s="86">
        <f t="shared" si="2"/>
        <v>5</v>
      </c>
      <c r="BD15" s="104"/>
      <c r="BE15" s="105"/>
      <c r="BF15" s="99">
        <f t="shared" si="5"/>
        <v>5</v>
      </c>
      <c r="BG15" s="100" t="str">
        <f t="shared" si="6"/>
        <v>F</v>
      </c>
      <c r="BH15" s="254">
        <f t="shared" si="7"/>
        <v>2</v>
      </c>
      <c r="BI15" s="136"/>
      <c r="BJ15" s="172"/>
      <c r="BK15" s="204"/>
      <c r="BL15" s="283"/>
      <c r="BM15" s="283"/>
      <c r="BN15" s="283"/>
      <c r="BO15" s="284"/>
    </row>
    <row r="16" spans="1:67" ht="18.75">
      <c r="A16" s="141">
        <v>11</v>
      </c>
      <c r="B16" s="522" t="s">
        <v>513</v>
      </c>
      <c r="C16" s="76"/>
      <c r="D16" s="78"/>
      <c r="E16" s="78"/>
      <c r="F16" s="78"/>
      <c r="G16" s="80"/>
      <c r="H16" s="8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14">
        <v>5</v>
      </c>
      <c r="AD16" s="137"/>
      <c r="AE16" s="137"/>
      <c r="AF16" s="306"/>
      <c r="AG16" s="136"/>
      <c r="AH16" s="137"/>
      <c r="AI16" s="137"/>
      <c r="AJ16" s="137"/>
      <c r="AK16" s="137">
        <v>5</v>
      </c>
      <c r="AL16" s="137"/>
      <c r="AM16" s="174">
        <f t="shared" si="1"/>
        <v>5</v>
      </c>
      <c r="AN16" s="175">
        <f t="shared" si="4"/>
        <v>0</v>
      </c>
      <c r="AO16" s="171"/>
      <c r="AP16" s="306"/>
      <c r="AQ16" s="306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3.3333333333333335</v>
      </c>
      <c r="BD16" s="104"/>
      <c r="BE16" s="105"/>
      <c r="BF16" s="99">
        <f t="shared" si="5"/>
        <v>3.3333333333333335</v>
      </c>
      <c r="BG16" s="100" t="str">
        <f t="shared" si="6"/>
        <v>F</v>
      </c>
      <c r="BH16" s="254">
        <f t="shared" si="7"/>
        <v>2</v>
      </c>
      <c r="BI16" s="136"/>
      <c r="BJ16" s="172"/>
      <c r="BK16" s="525"/>
      <c r="BL16" s="443"/>
      <c r="BM16" s="443"/>
      <c r="BN16" s="443"/>
      <c r="BO16" s="444"/>
    </row>
    <row r="17" spans="1:67" ht="18.75">
      <c r="A17" s="141">
        <v>12</v>
      </c>
      <c r="B17" s="522" t="s">
        <v>514</v>
      </c>
      <c r="C17" s="167"/>
      <c r="D17" s="168"/>
      <c r="E17" s="168"/>
      <c r="F17" s="318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36"/>
      <c r="AB17" s="137"/>
      <c r="AC17" s="314">
        <v>5</v>
      </c>
      <c r="AD17" s="137"/>
      <c r="AE17" s="137"/>
      <c r="AF17" s="312"/>
      <c r="AG17" s="136"/>
      <c r="AH17" s="137"/>
      <c r="AI17" s="137"/>
      <c r="AJ17" s="137"/>
      <c r="AK17" s="137"/>
      <c r="AL17" s="137"/>
      <c r="AM17" s="174">
        <f t="shared" si="1"/>
        <v>2.5</v>
      </c>
      <c r="AN17" s="175">
        <f t="shared" si="4"/>
        <v>0</v>
      </c>
      <c r="AO17" s="171"/>
      <c r="AP17" s="306"/>
      <c r="AQ17" s="306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1.6666666666666667</v>
      </c>
      <c r="BD17" s="104"/>
      <c r="BE17" s="105"/>
      <c r="BF17" s="99">
        <f t="shared" si="5"/>
        <v>1.6666666666666667</v>
      </c>
      <c r="BG17" s="100" t="str">
        <f t="shared" si="6"/>
        <v>F</v>
      </c>
      <c r="BH17" s="254">
        <f t="shared" si="7"/>
        <v>2</v>
      </c>
      <c r="BI17" s="136"/>
      <c r="BJ17" s="172"/>
      <c r="BK17" s="204"/>
      <c r="BL17" s="283"/>
      <c r="BM17" s="283"/>
      <c r="BN17" s="283"/>
      <c r="BO17" s="284"/>
    </row>
    <row r="18" spans="1:67" ht="18.75">
      <c r="A18" s="141">
        <v>13</v>
      </c>
      <c r="B18" s="522" t="s">
        <v>553</v>
      </c>
      <c r="C18" s="167"/>
      <c r="D18" s="168"/>
      <c r="E18" s="168"/>
      <c r="F18" s="169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36"/>
      <c r="AB18" s="137"/>
      <c r="AC18" s="314"/>
      <c r="AD18" s="137"/>
      <c r="AE18" s="137"/>
      <c r="AF18" s="312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06"/>
      <c r="AQ18" s="306"/>
      <c r="AR18" s="136"/>
      <c r="AS18" s="137"/>
      <c r="AT18" s="137"/>
      <c r="AU18" s="136" t="s">
        <v>482</v>
      </c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4">
        <f t="shared" si="7"/>
        <v>2</v>
      </c>
      <c r="BI18" s="136"/>
      <c r="BJ18" s="172"/>
      <c r="BK18" s="525"/>
      <c r="BL18" s="443"/>
      <c r="BM18" s="443"/>
      <c r="BN18" s="443"/>
      <c r="BO18" s="444"/>
    </row>
    <row r="19" spans="1:67" ht="18.75">
      <c r="A19" s="141">
        <v>14</v>
      </c>
      <c r="B19" s="522" t="s">
        <v>554</v>
      </c>
      <c r="C19" s="167"/>
      <c r="D19" s="168"/>
      <c r="E19" s="168"/>
      <c r="F19" s="169"/>
      <c r="G19" s="170"/>
      <c r="H19" s="171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36"/>
      <c r="AB19" s="137"/>
      <c r="AC19" s="314"/>
      <c r="AD19" s="137"/>
      <c r="AE19" s="137"/>
      <c r="AF19" s="306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06"/>
      <c r="AQ19" s="306"/>
      <c r="AR19" s="136"/>
      <c r="AS19" s="137"/>
      <c r="AT19" s="137"/>
      <c r="AU19" s="136" t="s">
        <v>482</v>
      </c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4">
        <f t="shared" si="7"/>
        <v>2</v>
      </c>
      <c r="BI19" s="136"/>
      <c r="BJ19" s="172"/>
      <c r="BK19" s="204"/>
      <c r="BL19" s="283"/>
      <c r="BM19" s="283"/>
      <c r="BN19" s="283"/>
      <c r="BO19" s="284"/>
    </row>
    <row r="20" spans="1:67" ht="18.75">
      <c r="A20" s="141">
        <v>15</v>
      </c>
      <c r="B20" s="522"/>
      <c r="C20" s="529"/>
      <c r="D20" s="137"/>
      <c r="E20" s="137"/>
      <c r="F20" s="137"/>
      <c r="G20" s="170"/>
      <c r="H20" s="530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36"/>
      <c r="AB20" s="137"/>
      <c r="AC20" s="314"/>
      <c r="AD20" s="137"/>
      <c r="AE20" s="137"/>
      <c r="AF20" s="312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06"/>
      <c r="AQ20" s="306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4">
        <f t="shared" si="7"/>
        <v>2</v>
      </c>
      <c r="BI20" s="136"/>
      <c r="BJ20" s="172"/>
      <c r="BK20" s="525"/>
      <c r="BL20" s="443"/>
      <c r="BM20" s="443"/>
      <c r="BN20" s="443"/>
      <c r="BO20" s="444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36"/>
      <c r="AB21" s="137"/>
      <c r="AC21" s="314"/>
      <c r="AD21" s="176"/>
      <c r="AE21" s="137"/>
      <c r="AF21" s="312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06"/>
      <c r="AQ21" s="306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4">
        <f t="shared" si="7"/>
        <v>2</v>
      </c>
      <c r="BI21" s="136"/>
      <c r="BJ21" s="172"/>
      <c r="BK21" s="525"/>
      <c r="BL21" s="443"/>
      <c r="BM21" s="443"/>
      <c r="BN21" s="443"/>
      <c r="BO21" s="444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36"/>
      <c r="AB22" s="137"/>
      <c r="AC22" s="314"/>
      <c r="AD22" s="137"/>
      <c r="AE22" s="137"/>
      <c r="AF22" s="306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12"/>
      <c r="AQ22" s="306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4">
        <f t="shared" si="7"/>
        <v>2</v>
      </c>
      <c r="BI22" s="136"/>
      <c r="BJ22" s="172"/>
      <c r="BK22" s="525"/>
      <c r="BL22" s="443"/>
      <c r="BM22" s="443"/>
      <c r="BN22" s="443"/>
      <c r="BO22" s="444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82"/>
      <c r="AB23" s="179"/>
      <c r="AC23" s="335"/>
      <c r="AD23" s="179"/>
      <c r="AE23" s="179"/>
      <c r="AF23" s="531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16"/>
      <c r="AQ23" s="532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1">
        <f t="shared" si="7"/>
        <v>2</v>
      </c>
      <c r="BI23" s="182"/>
      <c r="BJ23" s="181"/>
      <c r="BK23" s="456"/>
      <c r="BL23" s="447"/>
      <c r="BM23" s="447"/>
      <c r="BN23" s="447"/>
      <c r="BO23" s="448"/>
    </row>
    <row r="24" spans="1:67">
      <c r="B24" s="624" t="s">
        <v>339</v>
      </c>
      <c r="G24" t="s">
        <v>546</v>
      </c>
      <c r="X24" s="624" t="s">
        <v>537</v>
      </c>
      <c r="Y24" s="624"/>
      <c r="Z24" s="624"/>
      <c r="AA24" s="624"/>
      <c r="AB24" s="624"/>
      <c r="AC24" s="624"/>
      <c r="AD24" s="624"/>
      <c r="AT24" s="624" t="s">
        <v>538</v>
      </c>
      <c r="AU24" s="624"/>
      <c r="AV24" s="624"/>
      <c r="AW24" s="624"/>
    </row>
    <row r="25" spans="1:67">
      <c r="B25" t="s">
        <v>536</v>
      </c>
      <c r="G25" t="s">
        <v>547</v>
      </c>
      <c r="X25" s="192" t="s">
        <v>518</v>
      </c>
      <c r="AT25" s="192" t="s">
        <v>532</v>
      </c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N25" s="192"/>
    </row>
    <row r="26" spans="1:67">
      <c r="A26" s="192">
        <v>1</v>
      </c>
      <c r="B26" s="192" t="s">
        <v>242</v>
      </c>
      <c r="C26" s="192" t="s">
        <v>534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t="s">
        <v>516</v>
      </c>
      <c r="AH26" t="s">
        <v>42</v>
      </c>
      <c r="AT26" s="192" t="s">
        <v>531</v>
      </c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</row>
    <row r="27" spans="1:67">
      <c r="A27">
        <v>2</v>
      </c>
      <c r="B27" t="s">
        <v>243</v>
      </c>
      <c r="X27" t="s">
        <v>39</v>
      </c>
      <c r="AH27" t="s">
        <v>43</v>
      </c>
      <c r="AT27" t="s">
        <v>516</v>
      </c>
      <c r="BD27" t="s">
        <v>526</v>
      </c>
    </row>
    <row r="28" spans="1:67">
      <c r="A28">
        <v>3</v>
      </c>
      <c r="B28" t="s">
        <v>244</v>
      </c>
      <c r="X28" t="s">
        <v>519</v>
      </c>
      <c r="AH28" t="s">
        <v>520</v>
      </c>
      <c r="AT28" t="s">
        <v>523</v>
      </c>
      <c r="BD28" t="s">
        <v>527</v>
      </c>
      <c r="BM28" s="192"/>
      <c r="BN28" s="192"/>
    </row>
    <row r="29" spans="1:67">
      <c r="A29">
        <v>4</v>
      </c>
      <c r="B29" t="s">
        <v>540</v>
      </c>
      <c r="X29" t="s">
        <v>522</v>
      </c>
      <c r="AH29" t="s">
        <v>521</v>
      </c>
      <c r="AT29" t="s">
        <v>524</v>
      </c>
      <c r="BD29" t="s">
        <v>528</v>
      </c>
    </row>
    <row r="30" spans="1:67">
      <c r="A30" s="192">
        <v>5</v>
      </c>
      <c r="B30" s="192" t="s">
        <v>541</v>
      </c>
      <c r="C30" s="192" t="s">
        <v>518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t="s">
        <v>535</v>
      </c>
      <c r="AT30" t="s">
        <v>525</v>
      </c>
      <c r="BD30" t="s">
        <v>529</v>
      </c>
    </row>
    <row r="31" spans="1:67">
      <c r="A31">
        <v>6</v>
      </c>
      <c r="B31" t="s">
        <v>542</v>
      </c>
      <c r="AT31" t="s">
        <v>530</v>
      </c>
    </row>
    <row r="32" spans="1:67">
      <c r="A32">
        <v>7</v>
      </c>
      <c r="B32" t="s">
        <v>232</v>
      </c>
      <c r="C32" s="192" t="s">
        <v>539</v>
      </c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AT32" s="192" t="s">
        <v>533</v>
      </c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</row>
    <row r="33" spans="1:11">
      <c r="A33">
        <v>8</v>
      </c>
      <c r="B33" t="s">
        <v>543</v>
      </c>
    </row>
    <row r="34" spans="1:11">
      <c r="A34">
        <v>9</v>
      </c>
      <c r="B34" t="s">
        <v>544</v>
      </c>
      <c r="K34" s="346" t="s">
        <v>247</v>
      </c>
    </row>
    <row r="35" spans="1:11">
      <c r="A35" s="344">
        <v>10</v>
      </c>
      <c r="B35" t="s">
        <v>545</v>
      </c>
      <c r="K35" t="s">
        <v>246</v>
      </c>
    </row>
    <row r="38" spans="1:11">
      <c r="K38" s="192"/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AT26:BI26" r:id="rId4" display="http://dispace.edu.nstu.ru/didesk/course/show/1302"/>
    <hyperlink ref="AT25:BN25" r:id="rId5" display="http://dispace.edu.nstu.ru/didesk/course/show/1033/15"/>
    <hyperlink ref="AT28:BN28" r:id="rId6" display="http://dispace.edu.nstu.ru/didesk/course/show/1033/20"/>
    <hyperlink ref="C26" r:id="rId7"/>
    <hyperlink ref="A26:W26" r:id="rId8" display="http://dispace.edu.nstu.ru/didesk/course/show/1033/22"/>
    <hyperlink ref="A30:W30" r:id="rId9" display="http://dispace.edu.nstu.ru/didesk/course/show/1033/1"/>
    <hyperlink ref="C32:Q32" r:id="rId10" display="https://cloud.mail.ru/home/Faces1.rar"/>
    <hyperlink ref="X25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ЮФ-31</vt:lpstr>
      <vt:lpstr>ЮФ-32,35</vt:lpstr>
      <vt:lpstr>ЮФ-33</vt:lpstr>
      <vt:lpstr>ЮФ34</vt:lpstr>
      <vt:lpstr>ЮФ-36</vt:lpstr>
      <vt:lpstr>ЮБ-31Гр</vt:lpstr>
      <vt:lpstr>ЮБ-31,32Уг</vt:lpstr>
      <vt:lpstr>ПД-31</vt:lpstr>
      <vt:lpstr>ПНЗ-31</vt:lpstr>
      <vt:lpstr>ЭБЗ-21</vt:lpstr>
      <vt:lpstr>ЭБЗ-22</vt:lpstr>
      <vt:lpstr>ЮБ-41Уг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2016-02-09T18:22:06Z</dcterms:created>
  <dcterms:modified xsi:type="dcterms:W3CDTF">2017-02-27T15:28:11Z</dcterms:modified>
</cp:coreProperties>
</file>