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345" windowHeight="4650" tabRatio="671" activeTab="2"/>
  </bookViews>
  <sheets>
    <sheet name="ЮФ-31" sheetId="1" r:id="rId1"/>
    <sheet name="ЮФ-32" sheetId="2" r:id="rId2"/>
    <sheet name="ЮФ-33" sheetId="3" r:id="rId3"/>
    <sheet name="ЮФ34" sheetId="4" r:id="rId4"/>
    <sheet name="ЮФ-35" sheetId="5" r:id="rId5"/>
    <sheet name="ЮФ-36" sheetId="6" r:id="rId6"/>
    <sheet name="ЮФ-41" sheetId="9" r:id="rId7"/>
    <sheet name="ЮФ-42" sheetId="10" r:id="rId8"/>
    <sheet name="ЮФ-43" sheetId="11" r:id="rId9"/>
    <sheet name="ЮФ-44" sheetId="12" r:id="rId10"/>
    <sheet name="ЮФ-45" sheetId="13" r:id="rId11"/>
    <sheet name="ЮФ-46" sheetId="14" r:id="rId12"/>
    <sheet name="ЮФ-47" sheetId="8" r:id="rId13"/>
  </sheets>
  <calcPr calcId="124519"/>
</workbook>
</file>

<file path=xl/calcChain.xml><?xml version="1.0" encoding="utf-8"?>
<calcChain xmlns="http://schemas.openxmlformats.org/spreadsheetml/2006/main">
  <c r="S11" i="14"/>
  <c r="T11" s="1"/>
  <c r="S10"/>
  <c r="AM10" s="1"/>
  <c r="AN10" s="1"/>
  <c r="S9"/>
  <c r="T9" s="1"/>
  <c r="T8"/>
  <c r="S8"/>
  <c r="AM8" s="1"/>
  <c r="AN8" s="1"/>
  <c r="S7"/>
  <c r="T7" s="1"/>
  <c r="S6"/>
  <c r="T6" s="1"/>
  <c r="S11" i="13"/>
  <c r="T11" s="1"/>
  <c r="S10"/>
  <c r="T10" s="1"/>
  <c r="S9"/>
  <c r="T9" s="1"/>
  <c r="S8"/>
  <c r="T8" s="1"/>
  <c r="S7"/>
  <c r="T7" s="1"/>
  <c r="S6"/>
  <c r="T6" s="1"/>
  <c r="S11" i="12"/>
  <c r="T11" s="1"/>
  <c r="S10"/>
  <c r="T10" s="1"/>
  <c r="S9"/>
  <c r="T9" s="1"/>
  <c r="S8"/>
  <c r="T8" s="1"/>
  <c r="S7"/>
  <c r="T7" s="1"/>
  <c r="S6"/>
  <c r="T6" s="1"/>
  <c r="S11" i="11"/>
  <c r="T11" s="1"/>
  <c r="S10"/>
  <c r="T10" s="1"/>
  <c r="S9"/>
  <c r="T9" s="1"/>
  <c r="S8"/>
  <c r="T8" s="1"/>
  <c r="S7"/>
  <c r="T7" s="1"/>
  <c r="S6"/>
  <c r="T6" s="1"/>
  <c r="S11" i="10"/>
  <c r="T11" s="1"/>
  <c r="S10"/>
  <c r="T10" s="1"/>
  <c r="S9"/>
  <c r="T9" s="1"/>
  <c r="S8"/>
  <c r="T8" s="1"/>
  <c r="S7"/>
  <c r="T7" s="1"/>
  <c r="S6"/>
  <c r="T6" s="1"/>
  <c r="S11" i="9"/>
  <c r="T11" s="1"/>
  <c r="S10"/>
  <c r="T10" s="1"/>
  <c r="S9"/>
  <c r="T9" s="1"/>
  <c r="S8"/>
  <c r="T8" s="1"/>
  <c r="S7"/>
  <c r="T7" s="1"/>
  <c r="S6"/>
  <c r="T6" s="1"/>
  <c r="AM6" i="14" l="1"/>
  <c r="AN6" s="1"/>
  <c r="T10"/>
  <c r="AM11"/>
  <c r="AN11" s="1"/>
  <c r="AM9"/>
  <c r="AN9" s="1"/>
  <c r="AM7"/>
  <c r="AN7" s="1"/>
  <c r="BC6"/>
  <c r="BF6" s="1"/>
  <c r="BC8"/>
  <c r="BF8" s="1"/>
  <c r="BC9"/>
  <c r="BF9" s="1"/>
  <c r="BC10"/>
  <c r="BF10" s="1"/>
  <c r="AM6" i="13"/>
  <c r="AM7"/>
  <c r="AM8"/>
  <c r="AM9"/>
  <c r="AM10"/>
  <c r="AM11"/>
  <c r="AM6" i="12"/>
  <c r="AM8"/>
  <c r="AM7"/>
  <c r="AM9"/>
  <c r="AM10"/>
  <c r="AM11"/>
  <c r="AM7" i="11"/>
  <c r="AM8"/>
  <c r="AM9"/>
  <c r="AM10"/>
  <c r="AM11"/>
  <c r="AM6"/>
  <c r="AM7" i="10"/>
  <c r="AM8"/>
  <c r="AM9"/>
  <c r="AM10"/>
  <c r="AM11"/>
  <c r="AM6"/>
  <c r="AM6" i="9"/>
  <c r="AM10"/>
  <c r="AM11"/>
  <c r="AM7"/>
  <c r="AM8"/>
  <c r="AM9"/>
  <c r="S11" i="8"/>
  <c r="T11" s="1"/>
  <c r="S10"/>
  <c r="T10" s="1"/>
  <c r="S9"/>
  <c r="T9" s="1"/>
  <c r="S8"/>
  <c r="T8" s="1"/>
  <c r="S7"/>
  <c r="T7" s="1"/>
  <c r="S6"/>
  <c r="T6" s="1"/>
  <c r="BC11" i="14" l="1"/>
  <c r="BF11" s="1"/>
  <c r="BC7"/>
  <c r="BF7" s="1"/>
  <c r="BH7" s="1"/>
  <c r="BH11"/>
  <c r="BG11"/>
  <c r="BH9"/>
  <c r="BG9"/>
  <c r="BH10"/>
  <c r="BG10"/>
  <c r="BH8"/>
  <c r="BG8"/>
  <c r="BH6"/>
  <c r="BG6"/>
  <c r="AN11" i="13"/>
  <c r="BC11"/>
  <c r="BF11" s="1"/>
  <c r="AN9"/>
  <c r="BC9"/>
  <c r="BF9" s="1"/>
  <c r="AN7"/>
  <c r="BC7"/>
  <c r="BF7" s="1"/>
  <c r="AN10"/>
  <c r="BC10"/>
  <c r="BF10" s="1"/>
  <c r="AN8"/>
  <c r="BC8"/>
  <c r="BF8" s="1"/>
  <c r="AN6"/>
  <c r="BC6"/>
  <c r="BF6" s="1"/>
  <c r="AN7" i="12"/>
  <c r="BC7"/>
  <c r="BF7" s="1"/>
  <c r="AN6"/>
  <c r="BC6"/>
  <c r="BF6" s="1"/>
  <c r="AN11"/>
  <c r="BC11"/>
  <c r="BF11" s="1"/>
  <c r="AN9"/>
  <c r="BC9"/>
  <c r="BF9" s="1"/>
  <c r="AN8"/>
  <c r="BC8"/>
  <c r="BF8" s="1"/>
  <c r="AN10"/>
  <c r="BC10"/>
  <c r="BF10" s="1"/>
  <c r="AN6" i="11"/>
  <c r="BC6"/>
  <c r="BF6" s="1"/>
  <c r="AN10"/>
  <c r="BC10"/>
  <c r="BF10" s="1"/>
  <c r="AN8"/>
  <c r="BC8"/>
  <c r="BF8" s="1"/>
  <c r="AN11"/>
  <c r="BC11"/>
  <c r="BF11" s="1"/>
  <c r="AN9"/>
  <c r="BC9"/>
  <c r="BF9" s="1"/>
  <c r="AN7"/>
  <c r="BC7"/>
  <c r="BF7" s="1"/>
  <c r="AN11" i="10"/>
  <c r="BC11"/>
  <c r="BF11" s="1"/>
  <c r="AN9"/>
  <c r="BC9"/>
  <c r="BF9" s="1"/>
  <c r="AN7"/>
  <c r="BC7"/>
  <c r="BF7" s="1"/>
  <c r="AN6"/>
  <c r="BC6"/>
  <c r="BF6" s="1"/>
  <c r="AN10"/>
  <c r="BC10"/>
  <c r="BF10" s="1"/>
  <c r="AN8"/>
  <c r="BC8"/>
  <c r="BF8" s="1"/>
  <c r="AN8" i="9"/>
  <c r="BC8"/>
  <c r="BF8" s="1"/>
  <c r="AN9"/>
  <c r="BC9"/>
  <c r="BF9" s="1"/>
  <c r="AN7"/>
  <c r="BC7"/>
  <c r="BF7" s="1"/>
  <c r="AN10"/>
  <c r="BC10"/>
  <c r="BF10" s="1"/>
  <c r="AN11"/>
  <c r="BC11"/>
  <c r="BF11" s="1"/>
  <c r="AN6"/>
  <c r="BC6"/>
  <c r="BF6" s="1"/>
  <c r="AM6" i="8"/>
  <c r="AM7"/>
  <c r="AM8"/>
  <c r="AM10"/>
  <c r="AM11"/>
  <c r="AM9"/>
  <c r="S22" i="4"/>
  <c r="T22" s="1"/>
  <c r="S21"/>
  <c r="T21" s="1"/>
  <c r="S20"/>
  <c r="T20" s="1"/>
  <c r="S19"/>
  <c r="T19" s="1"/>
  <c r="S18"/>
  <c r="T18" s="1"/>
  <c r="S17"/>
  <c r="T17" s="1"/>
  <c r="S16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AM7" s="1"/>
  <c r="S6"/>
  <c r="AM6" s="1"/>
  <c r="S11" i="5"/>
  <c r="T11" s="1"/>
  <c r="S10"/>
  <c r="T10" s="1"/>
  <c r="S9"/>
  <c r="T9" s="1"/>
  <c r="S8"/>
  <c r="T8" s="1"/>
  <c r="S7"/>
  <c r="T7" s="1"/>
  <c r="S6"/>
  <c r="T6" s="1"/>
  <c r="S22" i="6"/>
  <c r="AM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BG7" i="14" l="1"/>
  <c r="BH6" i="13"/>
  <c r="BG6"/>
  <c r="BH10"/>
  <c r="BG10"/>
  <c r="BH7"/>
  <c r="BG7"/>
  <c r="BH9"/>
  <c r="BG9"/>
  <c r="BH11"/>
  <c r="BG11"/>
  <c r="BH8"/>
  <c r="BG8"/>
  <c r="BH10" i="12"/>
  <c r="BG10"/>
  <c r="BH8"/>
  <c r="BG8"/>
  <c r="BH9"/>
  <c r="BG9"/>
  <c r="BH11"/>
  <c r="BG11"/>
  <c r="BH6"/>
  <c r="BG6"/>
  <c r="BH7"/>
  <c r="BG7"/>
  <c r="BH7" i="11"/>
  <c r="BG7"/>
  <c r="BH9"/>
  <c r="BG9"/>
  <c r="BH11"/>
  <c r="BG11"/>
  <c r="BH8"/>
  <c r="BG8"/>
  <c r="BH10"/>
  <c r="BG10"/>
  <c r="BH6"/>
  <c r="BG6"/>
  <c r="BH8" i="10"/>
  <c r="BG8"/>
  <c r="BH6"/>
  <c r="BG6"/>
  <c r="BH7"/>
  <c r="BG7"/>
  <c r="BH9"/>
  <c r="BG9"/>
  <c r="BH11"/>
  <c r="BG11"/>
  <c r="BH10"/>
  <c r="BG10"/>
  <c r="BH6" i="9"/>
  <c r="BG6"/>
  <c r="BH10"/>
  <c r="BG10"/>
  <c r="BH7"/>
  <c r="BG7"/>
  <c r="BH9"/>
  <c r="BG9"/>
  <c r="BH8"/>
  <c r="BG8"/>
  <c r="BH11"/>
  <c r="BG11"/>
  <c r="AN9" i="8"/>
  <c r="BC9"/>
  <c r="BF9" s="1"/>
  <c r="AN10"/>
  <c r="BC10"/>
  <c r="BF10" s="1"/>
  <c r="AN7"/>
  <c r="BC7"/>
  <c r="BF7" s="1"/>
  <c r="AN11"/>
  <c r="BC11"/>
  <c r="BF11" s="1"/>
  <c r="AN8"/>
  <c r="BC8"/>
  <c r="BF8" s="1"/>
  <c r="AN6"/>
  <c r="BC6"/>
  <c r="BF6" s="1"/>
  <c r="T7" i="4"/>
  <c r="T6"/>
  <c r="T22" i="6"/>
  <c r="BC6" i="4"/>
  <c r="BF6" s="1"/>
  <c r="AN6"/>
  <c r="BC7"/>
  <c r="BF7" s="1"/>
  <c r="AN7"/>
  <c r="AM8"/>
  <c r="AM9"/>
  <c r="AM10"/>
  <c r="AM11"/>
  <c r="AM12"/>
  <c r="AM13"/>
  <c r="AM14"/>
  <c r="AM15"/>
  <c r="T16"/>
  <c r="AM16"/>
  <c r="AM17"/>
  <c r="AM18"/>
  <c r="AM19"/>
  <c r="AM20"/>
  <c r="AM21"/>
  <c r="AM22"/>
  <c r="AM7" i="5"/>
  <c r="AM8"/>
  <c r="AM9"/>
  <c r="AM10"/>
  <c r="AM11"/>
  <c r="AM6"/>
  <c r="AM6" i="6"/>
  <c r="AN22"/>
  <c r="BC22"/>
  <c r="BF22" s="1"/>
  <c r="AM9"/>
  <c r="AM11"/>
  <c r="AM12"/>
  <c r="AM13"/>
  <c r="AM14"/>
  <c r="AM15"/>
  <c r="AM16"/>
  <c r="AM17"/>
  <c r="AM18"/>
  <c r="AM19"/>
  <c r="AM20"/>
  <c r="AM21"/>
  <c r="AM7"/>
  <c r="AM8"/>
  <c r="AM10"/>
  <c r="S24" i="3"/>
  <c r="T24" s="1"/>
  <c r="S23"/>
  <c r="T23" s="1"/>
  <c r="S22"/>
  <c r="T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22" i="2"/>
  <c r="T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23" i="1"/>
  <c r="T23" s="1"/>
  <c r="S22"/>
  <c r="T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BH6" i="8" l="1"/>
  <c r="BG6"/>
  <c r="BH8"/>
  <c r="BG8"/>
  <c r="BH11"/>
  <c r="BG11"/>
  <c r="BH7"/>
  <c r="BG7"/>
  <c r="BH10"/>
  <c r="BG10"/>
  <c r="BH9"/>
  <c r="BG9"/>
  <c r="AN22" i="4"/>
  <c r="BC22"/>
  <c r="BF22" s="1"/>
  <c r="AN21"/>
  <c r="BC21"/>
  <c r="BF21" s="1"/>
  <c r="AN19"/>
  <c r="BC19"/>
  <c r="BF19" s="1"/>
  <c r="AN18"/>
  <c r="BC18"/>
  <c r="BF18" s="1"/>
  <c r="AN16"/>
  <c r="BC16"/>
  <c r="BF16" s="1"/>
  <c r="AN14"/>
  <c r="BC14"/>
  <c r="BF14" s="1"/>
  <c r="AN12"/>
  <c r="BC12"/>
  <c r="BF12" s="1"/>
  <c r="AN9"/>
  <c r="BC9"/>
  <c r="BF9" s="1"/>
  <c r="AN20"/>
  <c r="BC20"/>
  <c r="BF20" s="1"/>
  <c r="AN17"/>
  <c r="BC17"/>
  <c r="BF17" s="1"/>
  <c r="AN15"/>
  <c r="BC15"/>
  <c r="BF15" s="1"/>
  <c r="AN13"/>
  <c r="BC13"/>
  <c r="BF13" s="1"/>
  <c r="AN11"/>
  <c r="BC11"/>
  <c r="BF11" s="1"/>
  <c r="AN10"/>
  <c r="BC10"/>
  <c r="BF10" s="1"/>
  <c r="AN8"/>
  <c r="BC8"/>
  <c r="BF8" s="1"/>
  <c r="BH7"/>
  <c r="BG7"/>
  <c r="BG6"/>
  <c r="BH6"/>
  <c r="AN6" i="5"/>
  <c r="BC6"/>
  <c r="BF6" s="1"/>
  <c r="AN9"/>
  <c r="BC9"/>
  <c r="BF9" s="1"/>
  <c r="AN8"/>
  <c r="BC8"/>
  <c r="BF8" s="1"/>
  <c r="AN11"/>
  <c r="BC11"/>
  <c r="BF11" s="1"/>
  <c r="AN10"/>
  <c r="BC10"/>
  <c r="BF10" s="1"/>
  <c r="AN7"/>
  <c r="BC7"/>
  <c r="BF7" s="1"/>
  <c r="AN10" i="6"/>
  <c r="BC10"/>
  <c r="BF10" s="1"/>
  <c r="AN7"/>
  <c r="BC7"/>
  <c r="BF7" s="1"/>
  <c r="AN20"/>
  <c r="BC20"/>
  <c r="BF20" s="1"/>
  <c r="AN18"/>
  <c r="BC18"/>
  <c r="BF18" s="1"/>
  <c r="AN16"/>
  <c r="BC16"/>
  <c r="BF16" s="1"/>
  <c r="AN14"/>
  <c r="BC14"/>
  <c r="BF14" s="1"/>
  <c r="AN12"/>
  <c r="BC12"/>
  <c r="BF12" s="1"/>
  <c r="AN11"/>
  <c r="BC11"/>
  <c r="BF11" s="1"/>
  <c r="AN8"/>
  <c r="BC8"/>
  <c r="BF8" s="1"/>
  <c r="AN21"/>
  <c r="BC21"/>
  <c r="BF21" s="1"/>
  <c r="AN19"/>
  <c r="BC19"/>
  <c r="BF19" s="1"/>
  <c r="AN17"/>
  <c r="BC17"/>
  <c r="BF17" s="1"/>
  <c r="AN15"/>
  <c r="BC15"/>
  <c r="BF15" s="1"/>
  <c r="AN13"/>
  <c r="BC13"/>
  <c r="BF13" s="1"/>
  <c r="AN9"/>
  <c r="BC9"/>
  <c r="BF9" s="1"/>
  <c r="BH22"/>
  <c r="BG22"/>
  <c r="AN6"/>
  <c r="BC6"/>
  <c r="BF6" s="1"/>
  <c r="AM6" i="3"/>
  <c r="AM7"/>
  <c r="AM8"/>
  <c r="AM9"/>
  <c r="AM10"/>
  <c r="AM11"/>
  <c r="AM12"/>
  <c r="AM13"/>
  <c r="AM14"/>
  <c r="AM15"/>
  <c r="AM16"/>
  <c r="AM17"/>
  <c r="AM18"/>
  <c r="AM19"/>
  <c r="AM20"/>
  <c r="AM21"/>
  <c r="AM22"/>
  <c r="AM23"/>
  <c r="AM24"/>
  <c r="AM6" i="2"/>
  <c r="AM7"/>
  <c r="AM8"/>
  <c r="AM9"/>
  <c r="AM10"/>
  <c r="AM11"/>
  <c r="AM12"/>
  <c r="AM13"/>
  <c r="AM14"/>
  <c r="AM15"/>
  <c r="AM16"/>
  <c r="AM17"/>
  <c r="AM18"/>
  <c r="AM19"/>
  <c r="AM20"/>
  <c r="AM21"/>
  <c r="AM22"/>
  <c r="AM6" i="1"/>
  <c r="AM7"/>
  <c r="AM8"/>
  <c r="AM9"/>
  <c r="AM10"/>
  <c r="AM11"/>
  <c r="AM12"/>
  <c r="AM13"/>
  <c r="AM14"/>
  <c r="AM15"/>
  <c r="AM16"/>
  <c r="AM17"/>
  <c r="AM18"/>
  <c r="AM19"/>
  <c r="AM20"/>
  <c r="AM21"/>
  <c r="AM22"/>
  <c r="AM23"/>
  <c r="BH8" i="4" l="1"/>
  <c r="BG8"/>
  <c r="BH10"/>
  <c r="BG10"/>
  <c r="BH11"/>
  <c r="BG11"/>
  <c r="BH13"/>
  <c r="BG13"/>
  <c r="BH15"/>
  <c r="BG15"/>
  <c r="BH17"/>
  <c r="BG17"/>
  <c r="BH20"/>
  <c r="BG20"/>
  <c r="BH9"/>
  <c r="BG9"/>
  <c r="BH12"/>
  <c r="BG12"/>
  <c r="BH14"/>
  <c r="BG14"/>
  <c r="BH16"/>
  <c r="BG16"/>
  <c r="BH18"/>
  <c r="BG18"/>
  <c r="BH19"/>
  <c r="BG19"/>
  <c r="BH21"/>
  <c r="BG21"/>
  <c r="BH22"/>
  <c r="BG22"/>
  <c r="BH7" i="5"/>
  <c r="BG7"/>
  <c r="BH11"/>
  <c r="BG11"/>
  <c r="BH8"/>
  <c r="BG8"/>
  <c r="BH9"/>
  <c r="BG9"/>
  <c r="BH6"/>
  <c r="BG6"/>
  <c r="BH10"/>
  <c r="BG10"/>
  <c r="BH9" i="6"/>
  <c r="BG9"/>
  <c r="BH13"/>
  <c r="BG13"/>
  <c r="BH17"/>
  <c r="BG17"/>
  <c r="BH21"/>
  <c r="BG21"/>
  <c r="BH12"/>
  <c r="BG12"/>
  <c r="BH16"/>
  <c r="BG16"/>
  <c r="BH18"/>
  <c r="BG18"/>
  <c r="BH20"/>
  <c r="BG20"/>
  <c r="BH7"/>
  <c r="BG7"/>
  <c r="BH10"/>
  <c r="BG10"/>
  <c r="BH6"/>
  <c r="BG6"/>
  <c r="BH15"/>
  <c r="BG15"/>
  <c r="BH19"/>
  <c r="BG19"/>
  <c r="BH8"/>
  <c r="BG8"/>
  <c r="BH11"/>
  <c r="BG11"/>
  <c r="BH14"/>
  <c r="BG14"/>
  <c r="AN22" i="3"/>
  <c r="BC22"/>
  <c r="BF22" s="1"/>
  <c r="AN20"/>
  <c r="BC20"/>
  <c r="BF20" s="1"/>
  <c r="AN19"/>
  <c r="BC19"/>
  <c r="BF19" s="1"/>
  <c r="AN17"/>
  <c r="BC17"/>
  <c r="BF17" s="1"/>
  <c r="AN15"/>
  <c r="BC15"/>
  <c r="BF15" s="1"/>
  <c r="AN13"/>
  <c r="BC13"/>
  <c r="BF13" s="1"/>
  <c r="AN11"/>
  <c r="BC11"/>
  <c r="BF11" s="1"/>
  <c r="AN9"/>
  <c r="BC9"/>
  <c r="BF9" s="1"/>
  <c r="AN7"/>
  <c r="BC7"/>
  <c r="BF7" s="1"/>
  <c r="AN24"/>
  <c r="BC24"/>
  <c r="BF24" s="1"/>
  <c r="AN23"/>
  <c r="BC23"/>
  <c r="BF23" s="1"/>
  <c r="AN21"/>
  <c r="BC21"/>
  <c r="BF21" s="1"/>
  <c r="AN18"/>
  <c r="BC18"/>
  <c r="BF18" s="1"/>
  <c r="AN16"/>
  <c r="BC16"/>
  <c r="BF16" s="1"/>
  <c r="AN14"/>
  <c r="BC14"/>
  <c r="BF14" s="1"/>
  <c r="AN12"/>
  <c r="BC12"/>
  <c r="BF12" s="1"/>
  <c r="AN10"/>
  <c r="BC10"/>
  <c r="BF10" s="1"/>
  <c r="AN8"/>
  <c r="BC8"/>
  <c r="BF8" s="1"/>
  <c r="AN6"/>
  <c r="BC6"/>
  <c r="BF6" s="1"/>
  <c r="AN21" i="2"/>
  <c r="BC21"/>
  <c r="BF21" s="1"/>
  <c r="AN19"/>
  <c r="BC19"/>
  <c r="BF19" s="1"/>
  <c r="AN17"/>
  <c r="BC17"/>
  <c r="BF17" s="1"/>
  <c r="AN15"/>
  <c r="BC15"/>
  <c r="BF15" s="1"/>
  <c r="AN13"/>
  <c r="BC13"/>
  <c r="BF13" s="1"/>
  <c r="AN10"/>
  <c r="BC10"/>
  <c r="BF10" s="1"/>
  <c r="AN8"/>
  <c r="BC8"/>
  <c r="BF8" s="1"/>
  <c r="AN6"/>
  <c r="BC6"/>
  <c r="BF6" s="1"/>
  <c r="AN22"/>
  <c r="BC22"/>
  <c r="BF22" s="1"/>
  <c r="AN20"/>
  <c r="BC20"/>
  <c r="BF20" s="1"/>
  <c r="AN18"/>
  <c r="BC18"/>
  <c r="BF18" s="1"/>
  <c r="AN16"/>
  <c r="BC16"/>
  <c r="BF16" s="1"/>
  <c r="AN14"/>
  <c r="BC14"/>
  <c r="BF14" s="1"/>
  <c r="AN12"/>
  <c r="BC12"/>
  <c r="BF12" s="1"/>
  <c r="AN11"/>
  <c r="BC11"/>
  <c r="BF11" s="1"/>
  <c r="AN9"/>
  <c r="BC9"/>
  <c r="BF9" s="1"/>
  <c r="AN7"/>
  <c r="BC7"/>
  <c r="BF7" s="1"/>
  <c r="AN22" i="1"/>
  <c r="BC22"/>
  <c r="BF22" s="1"/>
  <c r="AN20"/>
  <c r="BC20"/>
  <c r="BF20" s="1"/>
  <c r="AN18"/>
  <c r="BC18"/>
  <c r="BF18" s="1"/>
  <c r="AN17"/>
  <c r="BC17"/>
  <c r="BF17" s="1"/>
  <c r="AN15"/>
  <c r="BC15"/>
  <c r="BF15" s="1"/>
  <c r="AN14"/>
  <c r="BC14"/>
  <c r="BF14" s="1"/>
  <c r="AN12"/>
  <c r="BC12"/>
  <c r="BF12" s="1"/>
  <c r="AN10"/>
  <c r="BC10"/>
  <c r="BF10" s="1"/>
  <c r="AN9"/>
  <c r="BC9"/>
  <c r="BF9" s="1"/>
  <c r="AN7"/>
  <c r="BC7"/>
  <c r="BF7" s="1"/>
  <c r="AN23"/>
  <c r="BC23"/>
  <c r="BF23" s="1"/>
  <c r="AN21"/>
  <c r="BC21"/>
  <c r="BF21" s="1"/>
  <c r="AN19"/>
  <c r="BC19"/>
  <c r="BF19" s="1"/>
  <c r="AN16"/>
  <c r="BC16"/>
  <c r="BF16" s="1"/>
  <c r="AN13"/>
  <c r="BC13"/>
  <c r="BF13" s="1"/>
  <c r="AN11"/>
  <c r="BC11"/>
  <c r="BF11" s="1"/>
  <c r="AN8"/>
  <c r="BC8"/>
  <c r="BF8" s="1"/>
  <c r="AN6"/>
  <c r="BC6"/>
  <c r="BF6" s="1"/>
  <c r="BH6" i="3" l="1"/>
  <c r="BG6"/>
  <c r="BH10"/>
  <c r="BG10"/>
  <c r="BH12"/>
  <c r="BG12"/>
  <c r="BH16"/>
  <c r="BG16"/>
  <c r="BH18"/>
  <c r="BG18"/>
  <c r="BH21"/>
  <c r="BG21"/>
  <c r="BH23"/>
  <c r="BG23"/>
  <c r="BH24"/>
  <c r="BG24"/>
  <c r="BH7"/>
  <c r="BG7"/>
  <c r="BH9"/>
  <c r="BG9"/>
  <c r="BH11"/>
  <c r="BG11"/>
  <c r="BH13"/>
  <c r="BG13"/>
  <c r="BH15"/>
  <c r="BG15"/>
  <c r="BH17"/>
  <c r="BG17"/>
  <c r="BH19"/>
  <c r="BG19"/>
  <c r="BH20"/>
  <c r="BG20"/>
  <c r="BH22"/>
  <c r="BG22"/>
  <c r="BH8"/>
  <c r="BG8"/>
  <c r="BH14"/>
  <c r="BG14"/>
  <c r="BH7" i="2"/>
  <c r="BG7"/>
  <c r="BH11"/>
  <c r="BG11"/>
  <c r="BH14"/>
  <c r="BG14"/>
  <c r="BH16"/>
  <c r="BG16"/>
  <c r="BH18"/>
  <c r="BG18"/>
  <c r="BH20"/>
  <c r="BG20"/>
  <c r="BH22"/>
  <c r="BG22"/>
  <c r="BH6"/>
  <c r="BG6"/>
  <c r="BH8"/>
  <c r="BG8"/>
  <c r="BH10"/>
  <c r="BG10"/>
  <c r="BH13"/>
  <c r="BG13"/>
  <c r="BH15"/>
  <c r="BG15"/>
  <c r="BH17"/>
  <c r="BG17"/>
  <c r="BH19"/>
  <c r="BG19"/>
  <c r="BH21"/>
  <c r="BG21"/>
  <c r="BH9"/>
  <c r="BG9"/>
  <c r="BH12"/>
  <c r="BG12"/>
  <c r="BH8" i="1"/>
  <c r="BG8"/>
  <c r="BH11"/>
  <c r="BG11"/>
  <c r="BH16"/>
  <c r="BG16"/>
  <c r="BH19"/>
  <c r="BG19"/>
  <c r="BH21"/>
  <c r="BG21"/>
  <c r="BH23"/>
  <c r="BG23"/>
  <c r="BH7"/>
  <c r="BG7"/>
  <c r="BH9"/>
  <c r="BG9"/>
  <c r="BH10"/>
  <c r="BG10"/>
  <c r="BH12"/>
  <c r="BG12"/>
  <c r="BH14"/>
  <c r="BG14"/>
  <c r="BH15"/>
  <c r="BG15"/>
  <c r="BH17"/>
  <c r="BG17"/>
  <c r="BH18"/>
  <c r="BG18"/>
  <c r="BH20"/>
  <c r="BG20"/>
  <c r="BH22"/>
  <c r="BG22"/>
  <c r="BH6"/>
  <c r="BG6"/>
  <c r="BH13"/>
  <c r="BG13"/>
</calcChain>
</file>

<file path=xl/sharedStrings.xml><?xml version="1.0" encoding="utf-8"?>
<sst xmlns="http://schemas.openxmlformats.org/spreadsheetml/2006/main" count="1828" uniqueCount="343">
  <si>
    <t>1. Лекция 2</t>
  </si>
  <si>
    <t>1. Доклад</t>
  </si>
  <si>
    <t xml:space="preserve"> 25ф_ВУД</t>
  </si>
  <si>
    <t>2. Лекция 4</t>
  </si>
  <si>
    <t>Идентиф</t>
  </si>
  <si>
    <t>НИПЭ, тест</t>
  </si>
  <si>
    <t>Категории</t>
  </si>
  <si>
    <t>3. Лекция 6</t>
  </si>
  <si>
    <t>ТС СД</t>
  </si>
  <si>
    <t>ТС ОРД</t>
  </si>
  <si>
    <t>ТС ЭКД</t>
  </si>
  <si>
    <t xml:space="preserve">Трасол  Э </t>
  </si>
  <si>
    <t>Дактил  Э</t>
  </si>
  <si>
    <t>к/н 7</t>
  </si>
  <si>
    <t xml:space="preserve">   Рейтинг-балл</t>
  </si>
  <si>
    <t>4. Лекция 8</t>
  </si>
  <si>
    <t xml:space="preserve">ЭХО </t>
  </si>
  <si>
    <t xml:space="preserve">Баллист  Э </t>
  </si>
  <si>
    <t xml:space="preserve">Почерк  Э </t>
  </si>
  <si>
    <t xml:space="preserve">ТКЭД </t>
  </si>
  <si>
    <t xml:space="preserve">Портрет  Э </t>
  </si>
  <si>
    <t>5. Лекция 10</t>
  </si>
  <si>
    <t>Видео</t>
  </si>
  <si>
    <t>Фоноскопия</t>
  </si>
  <si>
    <t>Ориентировка</t>
  </si>
  <si>
    <t>2. Доклад</t>
  </si>
  <si>
    <t>6. Лекция 12</t>
  </si>
  <si>
    <t>КИВМИ</t>
  </si>
  <si>
    <t>Одорология</t>
  </si>
  <si>
    <t>Дакто отпеч</t>
  </si>
  <si>
    <t>Дактилокарта</t>
  </si>
  <si>
    <t>Ср_след_отп</t>
  </si>
  <si>
    <t>к/н 12</t>
  </si>
  <si>
    <t>7. Лекция 14</t>
  </si>
  <si>
    <t>Баллистика</t>
  </si>
  <si>
    <t>3. Доклад</t>
  </si>
  <si>
    <t>8. Лекция 16</t>
  </si>
  <si>
    <t>Габит, ТКЭД</t>
  </si>
  <si>
    <t>Почерк</t>
  </si>
  <si>
    <t>1. История</t>
  </si>
  <si>
    <t>2. Идентиф</t>
  </si>
  <si>
    <t>3. ТС</t>
  </si>
  <si>
    <t>4. НиПЭ</t>
  </si>
  <si>
    <t>5. Фото</t>
  </si>
  <si>
    <t>6. Трасология</t>
  </si>
  <si>
    <t>7. Орижие</t>
  </si>
  <si>
    <t>8. Габит, ТКЭД</t>
  </si>
  <si>
    <t>Итого 2</t>
  </si>
  <si>
    <t>1. Вопрос</t>
  </si>
  <si>
    <t>2. Вопрос</t>
  </si>
  <si>
    <t>Всего</t>
  </si>
  <si>
    <t>ECTS</t>
  </si>
  <si>
    <t>5 баллов</t>
  </si>
  <si>
    <t>Тесты</t>
  </si>
  <si>
    <t>ФИО</t>
  </si>
  <si>
    <t>л</t>
  </si>
  <si>
    <t>к</t>
  </si>
  <si>
    <t>с</t>
  </si>
  <si>
    <t>п</t>
  </si>
  <si>
    <t>д</t>
  </si>
  <si>
    <t>о</t>
  </si>
  <si>
    <t>н</t>
  </si>
  <si>
    <t>т</t>
  </si>
  <si>
    <t>р</t>
  </si>
  <si>
    <t>ь</t>
  </si>
  <si>
    <t>Алексеева Анас</t>
  </si>
  <si>
    <t>Вагин Вячеслав</t>
  </si>
  <si>
    <t>Гладких Алексан</t>
  </si>
  <si>
    <t>Горькая Наталья</t>
  </si>
  <si>
    <t>Демьяненко Дар</t>
  </si>
  <si>
    <t>Зименков Павел</t>
  </si>
  <si>
    <t>Колесникова Тат</t>
  </si>
  <si>
    <t>Копейкина Алина</t>
  </si>
  <si>
    <t>Куксова Алёна</t>
  </si>
  <si>
    <t>Мазурина Наталья</t>
  </si>
  <si>
    <t>Пахомова Ангелин</t>
  </si>
  <si>
    <t>Рыбаченко Анжел</t>
  </si>
  <si>
    <t>Стрижакова Евген</t>
  </si>
  <si>
    <t>Темников Денис</t>
  </si>
  <si>
    <t>Хлебникова Екат</t>
  </si>
  <si>
    <t>Чубарова Софья</t>
  </si>
  <si>
    <t>Шалагина Елена</t>
  </si>
  <si>
    <t>Шкуратова Дарья</t>
  </si>
  <si>
    <t>Бибаева Элеонора</t>
  </si>
  <si>
    <t>тяж вред</t>
  </si>
  <si>
    <t>Бондаренко Екат</t>
  </si>
  <si>
    <t>Борисов Илья</t>
  </si>
  <si>
    <t>необх оборона</t>
  </si>
  <si>
    <t>Гильманова Юлия</t>
  </si>
  <si>
    <t>кража</t>
  </si>
  <si>
    <t>Дударев Дмитрий</t>
  </si>
  <si>
    <t>МР коррупции</t>
  </si>
  <si>
    <t>Жигайлов Максим</t>
  </si>
  <si>
    <t>Козимирова Яна</t>
  </si>
  <si>
    <t>убийство</t>
  </si>
  <si>
    <t>Кононенко Яна</t>
  </si>
  <si>
    <t>Мохова Алена</t>
  </si>
  <si>
    <t>Пономарев Роман</t>
  </si>
  <si>
    <t>грабеж</t>
  </si>
  <si>
    <t>Родованская Над</t>
  </si>
  <si>
    <t>Смирнов Руслан</t>
  </si>
  <si>
    <t>мошен</t>
  </si>
  <si>
    <t>Таскаева Ксения</t>
  </si>
  <si>
    <t>изнас</t>
  </si>
  <si>
    <t>Телятников Евген</t>
  </si>
  <si>
    <t>разбой</t>
  </si>
  <si>
    <t>Филатова Викт</t>
  </si>
  <si>
    <t>терроризм</t>
  </si>
  <si>
    <t>Мищенко Павел</t>
  </si>
  <si>
    <t>МР НОН</t>
  </si>
  <si>
    <t>Авдиюк Алексей</t>
  </si>
  <si>
    <t>контра</t>
  </si>
  <si>
    <t>Горбачева Тат</t>
  </si>
  <si>
    <t>Грушевский Артем</t>
  </si>
  <si>
    <t>Духнова Алена</t>
  </si>
  <si>
    <t>Карпенко Елена</t>
  </si>
  <si>
    <t>Киселев Иван</t>
  </si>
  <si>
    <t>Конкин Виктор</t>
  </si>
  <si>
    <t>МР экстремизма</t>
  </si>
  <si>
    <t>Коробейников Ан</t>
  </si>
  <si>
    <t>Литвиненко Крист</t>
  </si>
  <si>
    <t>Малахин Андрей</t>
  </si>
  <si>
    <t>Некрасов Михаил</t>
  </si>
  <si>
    <t>Орехова Евгения</t>
  </si>
  <si>
    <t>Пинчукова Ирина</t>
  </si>
  <si>
    <t>Светлышева Анна</t>
  </si>
  <si>
    <t>Усова Ксения</t>
  </si>
  <si>
    <t>Утин Дмитрий</t>
  </si>
  <si>
    <t>МР терроризма</t>
  </si>
  <si>
    <t>Хусаинов Рашид</t>
  </si>
  <si>
    <t>Чадаева Анастас</t>
  </si>
  <si>
    <t>вымогат</t>
  </si>
  <si>
    <t>Яковлев Олег</t>
  </si>
  <si>
    <t>Алистратов Конст</t>
  </si>
  <si>
    <t>хищениие ценност</t>
  </si>
  <si>
    <t>Астанина Татьяна</t>
  </si>
  <si>
    <t>разб</t>
  </si>
  <si>
    <t>Бянкина Олеся</t>
  </si>
  <si>
    <t>Дударева Екат</t>
  </si>
  <si>
    <t>несоверш</t>
  </si>
  <si>
    <t>Котрохова Евгения</t>
  </si>
  <si>
    <t>Мамаева Светлана</t>
  </si>
  <si>
    <t>Миронова Марг</t>
  </si>
  <si>
    <t>Молокова Анастас</t>
  </si>
  <si>
    <t>имущество</t>
  </si>
  <si>
    <t>Мякишева Ирина</t>
  </si>
  <si>
    <t>Проказина Дарья</t>
  </si>
  <si>
    <t>Роот Ксения</t>
  </si>
  <si>
    <t>Рубцова Анастасия</t>
  </si>
  <si>
    <t>взятка</t>
  </si>
  <si>
    <t>Сиротенко Павел</t>
  </si>
  <si>
    <t>угон ТС</t>
  </si>
  <si>
    <t>Соловьева Тат</t>
  </si>
  <si>
    <t>Тропина Кира</t>
  </si>
  <si>
    <t>Федоренко Мария</t>
  </si>
  <si>
    <t>коррупция</t>
  </si>
  <si>
    <t>Чумакова Марина</t>
  </si>
  <si>
    <t>сбыт имущ</t>
  </si>
  <si>
    <t>Кудрявцев Сергей</t>
  </si>
  <si>
    <t>Нечаева Мария</t>
  </si>
  <si>
    <t>Смолин Евгений</t>
  </si>
  <si>
    <t>Хамхаев Артур</t>
  </si>
  <si>
    <t>Харитонов Влад</t>
  </si>
  <si>
    <t>Щербинина Екат</t>
  </si>
  <si>
    <t>Авхимович Татьян</t>
  </si>
  <si>
    <t>Аксенова Юлия</t>
  </si>
  <si>
    <t>Алейникова Анна</t>
  </si>
  <si>
    <t>Анарбаев Мунар</t>
  </si>
  <si>
    <t>Бяков Иван</t>
  </si>
  <si>
    <t>Горностаева Анна</t>
  </si>
  <si>
    <t>Давыдова Анастас</t>
  </si>
  <si>
    <t>Живалева Анна</t>
  </si>
  <si>
    <t>предприним</t>
  </si>
  <si>
    <t>Загурский Сергей</t>
  </si>
  <si>
    <t>клевета</t>
  </si>
  <si>
    <t>Карпов Евгений</t>
  </si>
  <si>
    <t>похищ человека</t>
  </si>
  <si>
    <t>Конюхова Таисия</t>
  </si>
  <si>
    <t>торговля людьми</t>
  </si>
  <si>
    <t>Курманалеева Вик</t>
  </si>
  <si>
    <t>лишение свободы</t>
  </si>
  <si>
    <t>Михайлова Ирина</t>
  </si>
  <si>
    <t>Петров Михаил</t>
  </si>
  <si>
    <t>Степанов Илья</t>
  </si>
  <si>
    <t>МР налогов</t>
  </si>
  <si>
    <t>Ходаков Станис</t>
  </si>
  <si>
    <t>Князев</t>
  </si>
  <si>
    <t>8.30-9.55</t>
  </si>
  <si>
    <t>10.10-11.35</t>
  </si>
  <si>
    <t>11.50-13.15</t>
  </si>
  <si>
    <t>13.45-15.10</t>
  </si>
  <si>
    <t>http://criminallaw.uf.nstu.ru/</t>
  </si>
  <si>
    <t>Криминалистика</t>
  </si>
  <si>
    <t xml:space="preserve">   Группа ЮФ-36</t>
  </si>
  <si>
    <t>15.25-16.50</t>
  </si>
  <si>
    <t>17.05-18.30</t>
  </si>
  <si>
    <t>18.40-20.00</t>
  </si>
  <si>
    <t> http://dispace.edu.nstu.ru/didesk/course/show/1033</t>
  </si>
  <si>
    <t>knk3746@mail.ru</t>
  </si>
  <si>
    <t xml:space="preserve">   Группа ЮФ-35</t>
  </si>
  <si>
    <t xml:space="preserve">   Группа ЮФ-34</t>
  </si>
  <si>
    <t xml:space="preserve">   Группа ЮФ-33</t>
  </si>
  <si>
    <t xml:space="preserve">   Группа ЮФ-32</t>
  </si>
  <si>
    <t xml:space="preserve">   Группа ЮФ-31</t>
  </si>
  <si>
    <t>вт неч 5-5</t>
  </si>
  <si>
    <t>КНС 3-120, 124 15.20 понед</t>
  </si>
  <si>
    <t>13.45-15.10 пятн</t>
  </si>
  <si>
    <t>чет неч</t>
  </si>
  <si>
    <t>11.50-13.15 понед</t>
  </si>
  <si>
    <t>чт неч</t>
  </si>
  <si>
    <t>чет чет</t>
  </si>
  <si>
    <t>13.45-15.10 понед</t>
  </si>
  <si>
    <t>15.25-16.50 чет неч</t>
  </si>
  <si>
    <t>понед</t>
  </si>
  <si>
    <t>10.10-11.35 пят чет</t>
  </si>
  <si>
    <t>10.10-11.35 четв</t>
  </si>
  <si>
    <t>11.50-13.15 вторн</t>
  </si>
  <si>
    <t>секс харак</t>
  </si>
  <si>
    <t>разв дейст</t>
  </si>
  <si>
    <t>легк вред</t>
  </si>
  <si>
    <t>похищ чел</t>
  </si>
  <si>
    <t>сред вред</t>
  </si>
  <si>
    <t>вандализм</t>
  </si>
  <si>
    <t>ПДД</t>
  </si>
  <si>
    <t>хищение на предпр</t>
  </si>
  <si>
    <t>предпринимат</t>
  </si>
  <si>
    <t>Ученые</t>
  </si>
  <si>
    <t>Тест</t>
  </si>
  <si>
    <t>лиш свободы</t>
  </si>
  <si>
    <t>смерть по неост</t>
  </si>
  <si>
    <t>присв. и растрата</t>
  </si>
  <si>
    <t>вымогат - сз</t>
  </si>
  <si>
    <t>кража - сз</t>
  </si>
  <si>
    <t>МР похищения сз</t>
  </si>
  <si>
    <t>убийство - сз</t>
  </si>
  <si>
    <t>мош - сз</t>
  </si>
  <si>
    <t>контр. НОН - сз</t>
  </si>
  <si>
    <t>фальшивомон</t>
  </si>
  <si>
    <t>завлад авто</t>
  </si>
  <si>
    <t>сбыт имущества</t>
  </si>
  <si>
    <t>уничтож имущ</t>
  </si>
  <si>
    <t>хулиганство</t>
  </si>
  <si>
    <t>5-</t>
  </si>
  <si>
    <t>трасология</t>
  </si>
  <si>
    <t>рис по МРОВП</t>
  </si>
  <si>
    <t>спавн пальцев</t>
  </si>
  <si>
    <t>статья</t>
  </si>
  <si>
    <t>протектор ТС</t>
  </si>
  <si>
    <t>ХО, нож, топор</t>
  </si>
  <si>
    <t>СМЭ</t>
  </si>
  <si>
    <t>Фоторобот</t>
  </si>
  <si>
    <t>Омск - Колесникова, Копейкина - 5 апреля</t>
  </si>
  <si>
    <t xml:space="preserve">Dispaice - </t>
  </si>
  <si>
    <t>Dispaice - Алексеева, Мазурина</t>
  </si>
  <si>
    <t>Dispaice - Бибаева, Гильманова, Жигайлов, Филатова</t>
  </si>
  <si>
    <t>МР ДТП</t>
  </si>
  <si>
    <t>МР легализации</t>
  </si>
  <si>
    <t>МР нон</t>
  </si>
  <si>
    <t>Крахмалева</t>
  </si>
  <si>
    <t>Наумова</t>
  </si>
  <si>
    <t>Мирошниченко</t>
  </si>
  <si>
    <t>Казанцева</t>
  </si>
  <si>
    <t>Выскубова</t>
  </si>
  <si>
    <t>Плакат</t>
  </si>
  <si>
    <t>Плакат, статья</t>
  </si>
  <si>
    <t xml:space="preserve">   Группа ЮФ-47</t>
  </si>
  <si>
    <t>НГАУ</t>
  </si>
  <si>
    <t>медиа</t>
  </si>
  <si>
    <t>Вагин-5-фильм</t>
  </si>
  <si>
    <t>Темников-10-фильм-НФ ТГУ, фильм-Омск</t>
  </si>
  <si>
    <t>Чубаровва-18-НФ ТГУ, фильм-Омск, плакат, статья</t>
  </si>
  <si>
    <t>Зименков-18-НФ ТГУ, фильм-Омск, плакат, статья</t>
  </si>
  <si>
    <t>ФЛА, НГАУ - Хлебникова, Рыбаченко-5-статья</t>
  </si>
  <si>
    <t>НГТУ - добросовестность - Родованская-5</t>
  </si>
  <si>
    <t>Бибаева, Жигайлов-5</t>
  </si>
  <si>
    <t>Нечаева, Щербинина-3</t>
  </si>
  <si>
    <t>Астанина, Молокова-3</t>
  </si>
  <si>
    <t>Курманалеева, Конюхова-4</t>
  </si>
  <si>
    <t>Орехова, Коробейников-3</t>
  </si>
  <si>
    <t>кража золота</t>
  </si>
  <si>
    <t>грабежна улице</t>
  </si>
  <si>
    <t>Плакат - Авдиюк - 15 марта-5</t>
  </si>
  <si>
    <t>Ковязина</t>
  </si>
  <si>
    <t>Быховец</t>
  </si>
  <si>
    <t>Галактина</t>
  </si>
  <si>
    <t>Абрамов</t>
  </si>
  <si>
    <t>Лебедева</t>
  </si>
  <si>
    <t>Чаунина</t>
  </si>
  <si>
    <t>Гречишникова</t>
  </si>
  <si>
    <t>Балакина</t>
  </si>
  <si>
    <t>Жигалина</t>
  </si>
  <si>
    <t>Кназькова</t>
  </si>
  <si>
    <t>Лехно</t>
  </si>
  <si>
    <t>Гикст</t>
  </si>
  <si>
    <t>Гафурова</t>
  </si>
  <si>
    <t>Сатырева</t>
  </si>
  <si>
    <t>Семенкова</t>
  </si>
  <si>
    <t>Рюмнина</t>
  </si>
  <si>
    <t>Суранов</t>
  </si>
  <si>
    <t>Салпагоров</t>
  </si>
  <si>
    <t>Дроздова</t>
  </si>
  <si>
    <t>Кирилина</t>
  </si>
  <si>
    <t>Коваленко</t>
  </si>
  <si>
    <t>Костюченко</t>
  </si>
  <si>
    <t>Никулин</t>
  </si>
  <si>
    <t>Повар</t>
  </si>
  <si>
    <t>Задорожная</t>
  </si>
  <si>
    <t>Лоскутова</t>
  </si>
  <si>
    <t>Ягорлицкий</t>
  </si>
  <si>
    <t>Деришева</t>
  </si>
  <si>
    <t>Быкова</t>
  </si>
  <si>
    <t>Вапина</t>
  </si>
  <si>
    <t>Полякова</t>
  </si>
  <si>
    <t>баллистика</t>
  </si>
  <si>
    <r>
      <t>Воронкова-</t>
    </r>
    <r>
      <rPr>
        <u/>
        <sz val="11"/>
        <color rgb="FFFF0000"/>
        <rFont val="Calibri"/>
        <family val="2"/>
        <charset val="204"/>
        <scheme val="minor"/>
      </rPr>
      <t>статья</t>
    </r>
  </si>
  <si>
    <r>
      <t>Забиранова</t>
    </r>
    <r>
      <rPr>
        <u/>
        <sz val="11"/>
        <color rgb="FFFF0000"/>
        <rFont val="Calibri"/>
        <family val="2"/>
        <charset val="204"/>
        <scheme val="minor"/>
      </rPr>
      <t>-ученые, почерк</t>
    </r>
  </si>
  <si>
    <t>баллистика, трасология</t>
  </si>
  <si>
    <t>почерк</t>
  </si>
  <si>
    <t>балистика</t>
  </si>
  <si>
    <t>ЭЦП</t>
  </si>
  <si>
    <t>взяточн</t>
  </si>
  <si>
    <t>Вакунова Анаст</t>
  </si>
  <si>
    <t>ср. защ ТКЭД</t>
  </si>
  <si>
    <t>кл_прав Габит</t>
  </si>
  <si>
    <t>зачет с 23 мая</t>
  </si>
  <si>
    <t>25 фото</t>
  </si>
  <si>
    <t>3 фото</t>
  </si>
  <si>
    <t>10 пальцев</t>
  </si>
  <si>
    <t>сравнение 2 пальцев</t>
  </si>
  <si>
    <t>почерк-таблица</t>
  </si>
  <si>
    <t>фоторобот</t>
  </si>
  <si>
    <t>видео</t>
  </si>
  <si>
    <t>доклад</t>
  </si>
  <si>
    <t>экспертизы</t>
  </si>
  <si>
    <r>
      <t>к зачету -</t>
    </r>
    <r>
      <rPr>
        <b/>
        <sz val="14"/>
        <color rgb="FFFF0000"/>
        <rFont val="Calibri"/>
        <family val="2"/>
        <charset val="204"/>
        <scheme val="minor"/>
      </rPr>
      <t xml:space="preserve"> 23 мая</t>
    </r>
  </si>
  <si>
    <r>
      <t xml:space="preserve">к зачету - </t>
    </r>
    <r>
      <rPr>
        <b/>
        <sz val="14"/>
        <color rgb="FFFF0000"/>
        <rFont val="Calibri"/>
        <family val="2"/>
        <charset val="204"/>
        <scheme val="minor"/>
      </rPr>
      <t>23 мая</t>
    </r>
  </si>
  <si>
    <r>
      <t xml:space="preserve">к зачету - </t>
    </r>
    <r>
      <rPr>
        <b/>
        <sz val="14"/>
        <color rgb="FFFF0000"/>
        <rFont val="Calibri"/>
        <family val="2"/>
        <charset val="204"/>
        <scheme val="minor"/>
      </rPr>
      <t>24 мая</t>
    </r>
  </si>
  <si>
    <r>
      <t xml:space="preserve">к зачету - </t>
    </r>
    <r>
      <rPr>
        <b/>
        <sz val="14"/>
        <color rgb="FFFF0000"/>
        <rFont val="Calibri"/>
        <family val="2"/>
        <charset val="204"/>
        <scheme val="minor"/>
      </rPr>
      <t>26 мая</t>
    </r>
  </si>
  <si>
    <r>
      <t xml:space="preserve">к зачету - </t>
    </r>
    <r>
      <rPr>
        <b/>
        <sz val="14"/>
        <color rgb="FFFF0000"/>
        <rFont val="Calibri"/>
        <family val="2"/>
        <charset val="204"/>
        <scheme val="minor"/>
      </rPr>
      <t>27 мая</t>
    </r>
  </si>
  <si>
    <t xml:space="preserve"> 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</si>
  <si>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обвинить автора расценивается как нарушение норм трудового, гражданского,  административного и уголовного права и несет за собой соответствующие </t>
    </r>
    <r>
      <rPr>
        <b/>
        <sz val="11"/>
        <color rgb="FFFF0000"/>
        <rFont val="Calibri"/>
        <family val="2"/>
        <charset val="204"/>
        <scheme val="minor"/>
      </rPr>
      <t>санкции</t>
    </r>
    <r>
      <rPr>
        <sz val="11"/>
        <color theme="1"/>
        <rFont val="Calibri"/>
        <family val="2"/>
        <charset val="204"/>
        <scheme val="minor"/>
      </rPr>
      <t>.</t>
    </r>
  </si>
  <si>
    <r>
      <rPr>
        <b/>
        <sz val="11"/>
        <color rgb="FFC00000"/>
        <rFont val="Calibri"/>
        <family val="2"/>
        <charset val="204"/>
        <scheme val="minor"/>
      </rPr>
      <t>Ведомость</t>
    </r>
    <r>
      <rPr>
        <sz val="11"/>
        <color theme="1"/>
        <rFont val="Calibri"/>
        <family val="2"/>
        <charset val="204"/>
        <scheme val="minor"/>
      </rPr>
      <t xml:space="preserve"> является интеллектуальной собственностью, и не является официальным документом , носит только </t>
    </r>
    <r>
      <rPr>
        <b/>
        <sz val="11"/>
        <color rgb="FFFF0000"/>
        <rFont val="Calibri"/>
        <family val="2"/>
        <charset val="204"/>
        <scheme val="minor"/>
      </rPr>
      <t>информационный характер</t>
    </r>
    <r>
      <rPr>
        <sz val="11"/>
        <color theme="1"/>
        <rFont val="Calibri"/>
        <family val="2"/>
        <charset val="204"/>
        <scheme val="minor"/>
      </rPr>
      <t xml:space="preserve">. </t>
    </r>
  </si>
  <si>
    <t>досрочно</t>
  </si>
</sst>
</file>

<file path=xl/styles.xml><?xml version="1.0" encoding="utf-8"?>
<styleSheet xmlns="http://schemas.openxmlformats.org/spreadsheetml/2006/main">
  <fonts count="59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Forte"/>
      <family val="4"/>
    </font>
    <font>
      <sz val="10"/>
      <color rgb="FFFF0000"/>
      <name val="Forte"/>
      <family val="4"/>
    </font>
    <font>
      <sz val="10.5"/>
      <color theme="1"/>
      <name val="Times New Roman"/>
      <family val="1"/>
      <charset val="204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b/>
      <sz val="10"/>
      <color rgb="FFC00000"/>
      <name val="Times New Roman"/>
      <family val="1"/>
      <charset val="204"/>
    </font>
    <font>
      <sz val="10.5"/>
      <name val="Segoe UI"/>
      <family val="2"/>
      <charset val="204"/>
    </font>
    <font>
      <b/>
      <sz val="14"/>
      <color rgb="FFC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9"/>
      <color rgb="FF333333"/>
      <name val="Segoe UI"/>
      <family val="2"/>
      <charset val="204"/>
    </font>
    <font>
      <sz val="11"/>
      <color rgb="FF333333"/>
      <name val="Segoe UI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.3"/>
      <color rgb="FF000000"/>
      <name val="Segoe UI"/>
      <family val="2"/>
      <charset val="204"/>
    </font>
    <font>
      <b/>
      <sz val="14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1"/>
      <color rgb="FFFF0000"/>
      <name val="Segoe UI"/>
      <family val="2"/>
      <charset val="204"/>
    </font>
    <font>
      <sz val="11"/>
      <color rgb="FF333333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437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textRotation="90" shrinkToFit="1"/>
    </xf>
    <xf numFmtId="0" fontId="3" fillId="0" borderId="3" xfId="0" applyFont="1" applyBorder="1" applyAlignment="1">
      <alignment horizontal="center" textRotation="90" shrinkToFit="1"/>
    </xf>
    <xf numFmtId="0" fontId="5" fillId="0" borderId="4" xfId="0" applyFont="1" applyBorder="1" applyAlignment="1">
      <alignment horizontal="center" textRotation="90" shrinkToFit="1"/>
    </xf>
    <xf numFmtId="49" fontId="6" fillId="0" borderId="5" xfId="0" applyNumberFormat="1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 shrinkToFit="1"/>
    </xf>
    <xf numFmtId="0" fontId="7" fillId="0" borderId="3" xfId="0" applyFont="1" applyBorder="1" applyAlignment="1">
      <alignment horizontal="center" textRotation="90"/>
    </xf>
    <xf numFmtId="0" fontId="8" fillId="0" borderId="4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textRotation="90"/>
    </xf>
    <xf numFmtId="0" fontId="9" fillId="0" borderId="1" xfId="0" applyFont="1" applyBorder="1" applyAlignment="1" applyProtection="1">
      <alignment horizontal="center" vertical="center" textRotation="90" shrinkToFit="1"/>
      <protection locked="0"/>
    </xf>
    <xf numFmtId="0" fontId="10" fillId="0" borderId="4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2" fillId="0" borderId="3" xfId="0" applyFont="1" applyBorder="1" applyAlignment="1">
      <alignment horizontal="center" textRotation="90"/>
    </xf>
    <xf numFmtId="0" fontId="13" fillId="0" borderId="4" xfId="0" applyFont="1" applyBorder="1" applyAlignment="1">
      <alignment horizontal="center" textRotation="90"/>
    </xf>
    <xf numFmtId="0" fontId="14" fillId="0" borderId="4" xfId="0" applyFont="1" applyBorder="1" applyAlignment="1" applyProtection="1">
      <alignment horizontal="center" textRotation="90" shrinkToFit="1"/>
      <protection locked="0"/>
    </xf>
    <xf numFmtId="1" fontId="9" fillId="0" borderId="2" xfId="0" applyNumberFormat="1" applyFont="1" applyBorder="1" applyAlignment="1" applyProtection="1">
      <alignment horizontal="center" vertical="center" textRotation="90" shrinkToFit="1"/>
      <protection locked="0"/>
    </xf>
    <xf numFmtId="0" fontId="4" fillId="0" borderId="8" xfId="0" applyFont="1" applyBorder="1" applyAlignment="1">
      <alignment horizontal="center" textRotation="90" shrinkToFit="1"/>
    </xf>
    <xf numFmtId="0" fontId="15" fillId="0" borderId="3" xfId="0" applyFont="1" applyBorder="1" applyAlignment="1">
      <alignment horizontal="center" textRotation="90" shrinkToFit="1"/>
    </xf>
    <xf numFmtId="0" fontId="11" fillId="0" borderId="3" xfId="0" applyFont="1" applyBorder="1" applyAlignment="1">
      <alignment horizontal="center" textRotation="90"/>
    </xf>
    <xf numFmtId="0" fontId="16" fillId="0" borderId="9" xfId="0" applyFont="1" applyBorder="1" applyAlignment="1" applyProtection="1">
      <alignment textRotation="90"/>
      <protection locked="0"/>
    </xf>
    <xf numFmtId="0" fontId="17" fillId="0" borderId="1" xfId="0" applyFont="1" applyBorder="1" applyAlignment="1" applyProtection="1">
      <alignment textRotation="90"/>
      <protection locked="0"/>
    </xf>
    <xf numFmtId="0" fontId="17" fillId="0" borderId="3" xfId="0" applyFont="1" applyBorder="1" applyAlignment="1" applyProtection="1">
      <alignment textRotation="90"/>
      <protection locked="0"/>
    </xf>
    <xf numFmtId="0" fontId="18" fillId="0" borderId="1" xfId="0" applyFont="1" applyBorder="1" applyAlignment="1" applyProtection="1">
      <alignment textRotation="90"/>
      <protection locked="0"/>
    </xf>
    <xf numFmtId="0" fontId="5" fillId="0" borderId="3" xfId="0" applyFont="1" applyBorder="1" applyAlignment="1" applyProtection="1">
      <alignment textRotation="90"/>
      <protection locked="0"/>
    </xf>
    <xf numFmtId="0" fontId="5" fillId="0" borderId="5" xfId="0" applyFont="1" applyBorder="1" applyAlignment="1" applyProtection="1">
      <alignment textRotation="90"/>
      <protection locked="0"/>
    </xf>
    <xf numFmtId="0" fontId="5" fillId="0" borderId="10" xfId="0" applyFont="1" applyBorder="1" applyAlignment="1" applyProtection="1">
      <protection locked="0"/>
    </xf>
    <xf numFmtId="0" fontId="0" fillId="0" borderId="11" xfId="0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19" fillId="0" borderId="14" xfId="0" applyFont="1" applyBorder="1" applyAlignment="1">
      <alignment vertical="top" wrapText="1"/>
    </xf>
    <xf numFmtId="0" fontId="20" fillId="0" borderId="15" xfId="0" applyFont="1" applyBorder="1" applyAlignment="1">
      <alignment horizontal="center" vertical="top" wrapText="1"/>
    </xf>
    <xf numFmtId="0" fontId="21" fillId="0" borderId="16" xfId="0" applyFont="1" applyBorder="1" applyAlignment="1" applyProtection="1">
      <alignment horizontal="left" shrinkToFit="1"/>
      <protection locked="0"/>
    </xf>
    <xf numFmtId="0" fontId="22" fillId="0" borderId="17" xfId="0" applyFont="1" applyBorder="1" applyAlignment="1" applyProtection="1">
      <alignment horizontal="left" shrinkToFit="1"/>
      <protection locked="0"/>
    </xf>
    <xf numFmtId="0" fontId="22" fillId="0" borderId="18" xfId="0" applyFont="1" applyBorder="1" applyAlignment="1" applyProtection="1">
      <alignment horizontal="left" shrinkToFit="1"/>
      <protection locked="0"/>
    </xf>
    <xf numFmtId="0" fontId="21" fillId="0" borderId="16" xfId="0" applyFont="1" applyBorder="1" applyAlignment="1" applyProtection="1">
      <alignment shrinkToFit="1"/>
      <protection locked="0"/>
    </xf>
    <xf numFmtId="0" fontId="23" fillId="0" borderId="17" xfId="0" applyFont="1" applyBorder="1" applyAlignment="1" applyProtection="1">
      <alignment shrinkToFit="1"/>
      <protection locked="0"/>
    </xf>
    <xf numFmtId="0" fontId="22" fillId="0" borderId="19" xfId="0" applyFont="1" applyFill="1" applyBorder="1" applyAlignment="1" applyProtection="1">
      <alignment horizontal="left" shrinkToFit="1"/>
      <protection locked="0"/>
    </xf>
    <xf numFmtId="0" fontId="21" fillId="0" borderId="14" xfId="0" applyFont="1" applyBorder="1" applyAlignment="1" applyProtection="1">
      <alignment horizontal="left" shrinkToFit="1"/>
      <protection locked="0"/>
    </xf>
    <xf numFmtId="0" fontId="22" fillId="0" borderId="20" xfId="0" applyFont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horizontal="left" shrinkToFit="1"/>
      <protection locked="0"/>
    </xf>
    <xf numFmtId="0" fontId="22" fillId="0" borderId="15" xfId="0" applyFont="1" applyFill="1" applyBorder="1" applyAlignment="1" applyProtection="1">
      <alignment horizontal="left" shrinkToFit="1"/>
      <protection locked="0"/>
    </xf>
    <xf numFmtId="0" fontId="22" fillId="0" borderId="22" xfId="0" applyFont="1" applyBorder="1" applyAlignment="1" applyProtection="1">
      <alignment horizontal="left" shrinkToFit="1"/>
      <protection locked="0"/>
    </xf>
    <xf numFmtId="0" fontId="22" fillId="0" borderId="21" xfId="0" applyFont="1" applyFill="1" applyBorder="1" applyAlignment="1" applyProtection="1">
      <alignment horizontal="left" shrinkToFit="1"/>
      <protection locked="0"/>
    </xf>
    <xf numFmtId="0" fontId="23" fillId="0" borderId="21" xfId="0" applyFont="1" applyBorder="1" applyAlignment="1" applyProtection="1">
      <alignment shrinkToFit="1"/>
      <protection locked="0"/>
    </xf>
    <xf numFmtId="0" fontId="21" fillId="0" borderId="23" xfId="0" applyFont="1" applyFill="1" applyBorder="1" applyAlignment="1" applyProtection="1">
      <alignment horizontal="left" shrinkToFit="1"/>
      <protection locked="0"/>
    </xf>
    <xf numFmtId="1" fontId="24" fillId="0" borderId="20" xfId="0" applyNumberFormat="1" applyFont="1" applyBorder="1" applyAlignment="1" applyProtection="1">
      <alignment horizontal="centerContinuous" shrinkToFit="1"/>
      <protection locked="0"/>
    </xf>
    <xf numFmtId="0" fontId="21" fillId="0" borderId="0" xfId="0" applyFont="1" applyFill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shrinkToFit="1"/>
      <protection locked="0"/>
    </xf>
    <xf numFmtId="0" fontId="22" fillId="0" borderId="15" xfId="0" applyFont="1" applyBorder="1" applyAlignment="1" applyProtection="1">
      <alignment horizontal="left" shrinkToFit="1"/>
      <protection locked="0"/>
    </xf>
    <xf numFmtId="0" fontId="21" fillId="0" borderId="24" xfId="0" applyFont="1" applyBorder="1" applyAlignment="1" applyProtection="1">
      <alignment horizontal="left" shrinkToFit="1"/>
      <protection locked="0"/>
    </xf>
    <xf numFmtId="0" fontId="23" fillId="0" borderId="20" xfId="0" applyFont="1" applyBorder="1" applyAlignment="1" applyProtection="1">
      <alignment shrinkToFit="1"/>
      <protection locked="0"/>
    </xf>
    <xf numFmtId="1" fontId="22" fillId="0" borderId="20" xfId="0" applyNumberFormat="1" applyFont="1" applyBorder="1" applyAlignment="1" applyProtection="1">
      <alignment shrinkToFit="1"/>
      <protection locked="0"/>
    </xf>
    <xf numFmtId="1" fontId="22" fillId="0" borderId="22" xfId="0" applyNumberFormat="1" applyFont="1" applyBorder="1" applyAlignment="1" applyProtection="1">
      <alignment horizontal="left" shrinkToFit="1"/>
      <protection locked="0"/>
    </xf>
    <xf numFmtId="1" fontId="21" fillId="0" borderId="24" xfId="0" applyNumberFormat="1" applyFont="1" applyBorder="1" applyAlignment="1" applyProtection="1">
      <alignment horizontal="centerContinuous" shrinkToFit="1"/>
      <protection locked="0"/>
    </xf>
    <xf numFmtId="1" fontId="22" fillId="0" borderId="20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horizontal="centerContinuous" shrinkToFit="1"/>
      <protection locked="0"/>
    </xf>
    <xf numFmtId="1" fontId="21" fillId="0" borderId="14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shrinkToFit="1"/>
      <protection locked="0"/>
    </xf>
    <xf numFmtId="1" fontId="25" fillId="0" borderId="14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horizontal="centerContinuous" shrinkToFit="1"/>
      <protection locked="0"/>
    </xf>
    <xf numFmtId="1" fontId="25" fillId="0" borderId="20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shrinkToFit="1"/>
      <protection locked="0"/>
    </xf>
    <xf numFmtId="1" fontId="25" fillId="0" borderId="15" xfId="0" applyNumberFormat="1" applyFont="1" applyBorder="1" applyAlignment="1" applyProtection="1">
      <alignment horizontal="centerContinuous" shrinkToFit="1"/>
      <protection locked="0"/>
    </xf>
    <xf numFmtId="0" fontId="0" fillId="0" borderId="2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0" fillId="0" borderId="29" xfId="0" applyBorder="1"/>
    <xf numFmtId="0" fontId="3" fillId="0" borderId="14" xfId="0" applyFont="1" applyBorder="1" applyAlignment="1">
      <alignment vertical="top" wrapText="1"/>
    </xf>
    <xf numFmtId="0" fontId="27" fillId="0" borderId="0" xfId="1" applyAlignment="1">
      <alignment vertical="center"/>
    </xf>
    <xf numFmtId="0" fontId="4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Protection="1">
      <protection locked="0"/>
    </xf>
    <xf numFmtId="0" fontId="3" fillId="0" borderId="20" xfId="0" applyFont="1" applyBorder="1" applyAlignment="1" applyProtection="1">
      <alignment shrinkToFit="1"/>
      <protection locked="0"/>
    </xf>
    <xf numFmtId="0" fontId="3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Alignment="1" applyProtection="1">
      <alignment shrinkToFit="1"/>
      <protection locked="0"/>
    </xf>
    <xf numFmtId="0" fontId="4" fillId="0" borderId="24" xfId="0" applyFont="1" applyBorder="1" applyAlignment="1" applyProtection="1">
      <alignment shrinkToFit="1"/>
      <protection locked="0"/>
    </xf>
    <xf numFmtId="0" fontId="28" fillId="0" borderId="15" xfId="0" applyFont="1" applyBorder="1" applyProtection="1">
      <protection locked="0"/>
    </xf>
    <xf numFmtId="0" fontId="29" fillId="0" borderId="20" xfId="0" applyFont="1" applyBorder="1" applyAlignment="1" applyProtection="1">
      <alignment shrinkToFit="1"/>
      <protection locked="0"/>
    </xf>
    <xf numFmtId="0" fontId="29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Protection="1">
      <protection locked="0"/>
    </xf>
    <xf numFmtId="1" fontId="30" fillId="2" borderId="22" xfId="0" applyNumberFormat="1" applyFont="1" applyFill="1" applyBorder="1" applyAlignment="1">
      <alignment shrinkToFit="1"/>
    </xf>
    <xf numFmtId="0" fontId="29" fillId="2" borderId="21" xfId="0" applyFont="1" applyFill="1" applyBorder="1" applyAlignment="1">
      <alignment shrinkToFit="1"/>
    </xf>
    <xf numFmtId="0" fontId="4" fillId="0" borderId="20" xfId="0" applyFont="1" applyBorder="1" applyAlignment="1" applyProtection="1">
      <alignment shrinkToFit="1"/>
      <protection locked="0"/>
    </xf>
    <xf numFmtId="0" fontId="2" fillId="3" borderId="20" xfId="0" applyFont="1" applyFill="1" applyBorder="1"/>
    <xf numFmtId="0" fontId="1" fillId="3" borderId="20" xfId="0" applyFont="1" applyFill="1" applyBorder="1" applyAlignment="1">
      <alignment shrinkToFit="1"/>
    </xf>
    <xf numFmtId="0" fontId="0" fillId="0" borderId="21" xfId="0" applyBorder="1" applyAlignment="1" applyProtection="1">
      <alignment shrinkToFit="1"/>
      <protection locked="0"/>
    </xf>
    <xf numFmtId="0" fontId="1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Alignment="1" applyProtection="1">
      <alignment shrinkToFit="1"/>
      <protection locked="0"/>
    </xf>
    <xf numFmtId="0" fontId="0" fillId="3" borderId="20" xfId="0" applyFill="1" applyBorder="1"/>
    <xf numFmtId="0" fontId="18" fillId="0" borderId="25" xfId="0" applyFont="1" applyBorder="1" applyAlignment="1" applyProtection="1">
      <alignment shrinkToFit="1"/>
      <protection locked="0"/>
    </xf>
    <xf numFmtId="1" fontId="30" fillId="2" borderId="25" xfId="0" applyNumberFormat="1" applyFont="1" applyFill="1" applyBorder="1" applyAlignment="1">
      <alignment shrinkToFit="1"/>
    </xf>
    <xf numFmtId="1" fontId="0" fillId="3" borderId="16" xfId="0" applyNumberFormat="1" applyFill="1" applyBorder="1" applyAlignment="1" applyProtection="1">
      <alignment shrinkToFit="1"/>
      <protection locked="0"/>
    </xf>
    <xf numFmtId="1" fontId="0" fillId="3" borderId="30" xfId="0" applyNumberFormat="1" applyFill="1" applyBorder="1" applyAlignment="1" applyProtection="1">
      <alignment shrinkToFit="1"/>
      <protection locked="0"/>
    </xf>
    <xf numFmtId="1" fontId="1" fillId="2" borderId="24" xfId="0" applyNumberFormat="1" applyFont="1" applyFill="1" applyBorder="1" applyAlignment="1">
      <alignment shrinkToFit="1"/>
    </xf>
    <xf numFmtId="0" fontId="2" fillId="2" borderId="20" xfId="0" applyFont="1" applyFill="1" applyBorder="1"/>
    <xf numFmtId="0" fontId="0" fillId="2" borderId="15" xfId="0" applyFill="1" applyBorder="1"/>
    <xf numFmtId="0" fontId="31" fillId="0" borderId="1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1" fontId="0" fillId="3" borderId="14" xfId="0" applyNumberFormat="1" applyFill="1" applyBorder="1" applyAlignment="1" applyProtection="1">
      <alignment shrinkToFit="1"/>
      <protection locked="0"/>
    </xf>
    <xf numFmtId="1" fontId="0" fillId="3" borderId="31" xfId="0" applyNumberFormat="1" applyFill="1" applyBorder="1" applyAlignment="1" applyProtection="1">
      <alignment shrinkToFit="1"/>
      <protection locked="0"/>
    </xf>
    <xf numFmtId="0" fontId="31" fillId="0" borderId="14" xfId="0" applyFont="1" applyBorder="1" applyAlignment="1">
      <alignment vertical="center" wrapText="1"/>
    </xf>
    <xf numFmtId="0" fontId="33" fillId="0" borderId="20" xfId="0" applyFont="1" applyBorder="1" applyAlignment="1">
      <alignment vertical="center" wrapText="1"/>
    </xf>
    <xf numFmtId="0" fontId="3" fillId="3" borderId="14" xfId="0" applyFont="1" applyFill="1" applyBorder="1" applyAlignment="1">
      <alignment vertical="top" wrapText="1"/>
    </xf>
    <xf numFmtId="0" fontId="4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shrinkToFit="1"/>
      <protection locked="0"/>
    </xf>
    <xf numFmtId="0" fontId="3" fillId="3" borderId="21" xfId="0" applyFont="1" applyFill="1" applyBorder="1" applyAlignment="1" applyProtection="1">
      <alignment shrinkToFit="1"/>
      <protection locked="0"/>
    </xf>
    <xf numFmtId="0" fontId="3" fillId="3" borderId="15" xfId="0" applyFont="1" applyFill="1" applyBorder="1" applyAlignment="1" applyProtection="1">
      <alignment shrinkToFit="1"/>
      <protection locked="0"/>
    </xf>
    <xf numFmtId="0" fontId="4" fillId="3" borderId="24" xfId="0" applyFont="1" applyFill="1" applyBorder="1" applyAlignment="1" applyProtection="1">
      <alignment shrinkToFit="1"/>
      <protection locked="0"/>
    </xf>
    <xf numFmtId="0" fontId="28" fillId="3" borderId="15" xfId="0" applyFont="1" applyFill="1" applyBorder="1" applyProtection="1">
      <protection locked="0"/>
    </xf>
    <xf numFmtId="0" fontId="34" fillId="3" borderId="20" xfId="0" applyFont="1" applyFill="1" applyBorder="1" applyAlignment="1" applyProtection="1">
      <alignment shrinkToFit="1"/>
      <protection locked="0"/>
    </xf>
    <xf numFmtId="0" fontId="34" fillId="3" borderId="21" xfId="0" applyFont="1" applyFill="1" applyBorder="1" applyAlignment="1" applyProtection="1">
      <alignment shrinkToFit="1"/>
      <protection locked="0"/>
    </xf>
    <xf numFmtId="0" fontId="34" fillId="3" borderId="15" xfId="0" applyFont="1" applyFill="1" applyBorder="1" applyProtection="1">
      <protection locked="0"/>
    </xf>
    <xf numFmtId="1" fontId="30" fillId="3" borderId="22" xfId="0" applyNumberFormat="1" applyFont="1" applyFill="1" applyBorder="1" applyAlignment="1">
      <alignment shrinkToFit="1"/>
    </xf>
    <xf numFmtId="0" fontId="29" fillId="3" borderId="21" xfId="0" applyFont="1" applyFill="1" applyBorder="1" applyAlignment="1">
      <alignment shrinkToFit="1"/>
    </xf>
    <xf numFmtId="0" fontId="4" fillId="3" borderId="20" xfId="0" applyFont="1" applyFill="1" applyBorder="1" applyAlignment="1" applyProtection="1">
      <alignment shrinkToFit="1"/>
      <protection locked="0"/>
    </xf>
    <xf numFmtId="0" fontId="0" fillId="3" borderId="21" xfId="0" applyFill="1" applyBorder="1" applyAlignment="1" applyProtection="1">
      <alignment shrinkToFit="1"/>
      <protection locked="0"/>
    </xf>
    <xf numFmtId="0" fontId="1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Alignment="1" applyProtection="1">
      <alignment shrinkToFit="1"/>
      <protection locked="0"/>
    </xf>
    <xf numFmtId="0" fontId="18" fillId="3" borderId="25" xfId="0" applyFont="1" applyFill="1" applyBorder="1" applyAlignment="1" applyProtection="1">
      <alignment shrinkToFit="1"/>
      <protection locked="0"/>
    </xf>
    <xf numFmtId="1" fontId="30" fillId="3" borderId="25" xfId="0" applyNumberFormat="1" applyFont="1" applyFill="1" applyBorder="1" applyAlignment="1">
      <alignment shrinkToFit="1"/>
    </xf>
    <xf numFmtId="1" fontId="1" fillId="3" borderId="24" xfId="0" applyNumberFormat="1" applyFont="1" applyFill="1" applyBorder="1" applyAlignment="1">
      <alignment shrinkToFit="1"/>
    </xf>
    <xf numFmtId="0" fontId="0" fillId="3" borderId="15" xfId="0" applyFill="1" applyBorder="1"/>
    <xf numFmtId="0" fontId="31" fillId="3" borderId="14" xfId="0" applyFont="1" applyFill="1" applyBorder="1" applyAlignment="1">
      <alignment vertical="center" wrapText="1"/>
    </xf>
    <xf numFmtId="0" fontId="33" fillId="3" borderId="20" xfId="0" applyFont="1" applyFill="1" applyBorder="1" applyAlignment="1">
      <alignment vertical="center" wrapText="1"/>
    </xf>
    <xf numFmtId="0" fontId="3" fillId="3" borderId="20" xfId="0" applyNumberFormat="1" applyFont="1" applyFill="1" applyBorder="1" applyAlignment="1" applyProtection="1">
      <alignment shrinkToFit="1"/>
      <protection locked="0"/>
    </xf>
    <xf numFmtId="0" fontId="18" fillId="3" borderId="14" xfId="0" applyFont="1" applyFill="1" applyBorder="1" applyAlignment="1" applyProtection="1">
      <alignment shrinkToFit="1"/>
      <protection locked="0"/>
    </xf>
    <xf numFmtId="0" fontId="35" fillId="3" borderId="20" xfId="0" applyFont="1" applyFill="1" applyBorder="1" applyAlignment="1">
      <alignment vertical="center" wrapText="1"/>
    </xf>
    <xf numFmtId="0" fontId="28" fillId="3" borderId="20" xfId="0" applyFont="1" applyFill="1" applyBorder="1" applyAlignment="1">
      <alignment shrinkToFit="1"/>
    </xf>
    <xf numFmtId="0" fontId="10" fillId="0" borderId="14" xfId="0" applyFont="1" applyBorder="1" applyAlignment="1" applyProtection="1">
      <alignment shrinkToFit="1"/>
      <protection locked="0"/>
    </xf>
    <xf numFmtId="0" fontId="0" fillId="0" borderId="14" xfId="0" applyBorder="1"/>
    <xf numFmtId="0" fontId="0" fillId="0" borderId="20" xfId="0" applyBorder="1"/>
    <xf numFmtId="0" fontId="36" fillId="0" borderId="20" xfId="0" applyFont="1" applyBorder="1" applyProtection="1">
      <protection locked="0"/>
    </xf>
    <xf numFmtId="0" fontId="0" fillId="0" borderId="14" xfId="0" applyFont="1" applyBorder="1"/>
    <xf numFmtId="0" fontId="18" fillId="0" borderId="24" xfId="0" applyFont="1" applyBorder="1" applyAlignment="1" applyProtection="1">
      <alignment shrinkToFit="1"/>
      <protection locked="0"/>
    </xf>
    <xf numFmtId="0" fontId="37" fillId="0" borderId="20" xfId="0" applyFont="1" applyBorder="1" applyAlignment="1">
      <alignment horizontal="right"/>
    </xf>
    <xf numFmtId="0" fontId="1" fillId="0" borderId="32" xfId="0" applyFont="1" applyBorder="1" applyProtection="1">
      <protection locked="0"/>
    </xf>
    <xf numFmtId="0" fontId="28" fillId="0" borderId="33" xfId="0" applyFont="1" applyBorder="1" applyProtection="1">
      <protection locked="0"/>
    </xf>
    <xf numFmtId="0" fontId="28" fillId="0" borderId="34" xfId="0" applyFont="1" applyBorder="1" applyProtection="1">
      <protection locked="0"/>
    </xf>
    <xf numFmtId="0" fontId="28" fillId="0" borderId="35" xfId="0" applyFont="1" applyBorder="1" applyProtection="1">
      <protection locked="0"/>
    </xf>
    <xf numFmtId="0" fontId="3" fillId="0" borderId="33" xfId="0" applyFont="1" applyBorder="1" applyAlignment="1" applyProtection="1">
      <alignment shrinkToFit="1"/>
      <protection locked="0"/>
    </xf>
    <xf numFmtId="0" fontId="3" fillId="0" borderId="34" xfId="0" applyFont="1" applyBorder="1" applyAlignment="1" applyProtection="1">
      <alignment shrinkToFit="1"/>
      <protection locked="0"/>
    </xf>
    <xf numFmtId="0" fontId="3" fillId="0" borderId="35" xfId="0" applyFont="1" applyBorder="1" applyProtection="1">
      <protection locked="0"/>
    </xf>
    <xf numFmtId="1" fontId="30" fillId="2" borderId="37" xfId="0" applyNumberFormat="1" applyFont="1" applyFill="1" applyBorder="1" applyAlignment="1">
      <alignment shrinkToFit="1"/>
    </xf>
    <xf numFmtId="0" fontId="29" fillId="2" borderId="34" xfId="0" applyFont="1" applyFill="1" applyBorder="1" applyAlignment="1">
      <alignment shrinkToFit="1"/>
    </xf>
    <xf numFmtId="0" fontId="4" fillId="0" borderId="32" xfId="0" applyFont="1" applyBorder="1" applyAlignment="1" applyProtection="1">
      <alignment shrinkToFit="1"/>
      <protection locked="0"/>
    </xf>
    <xf numFmtId="0" fontId="4" fillId="0" borderId="33" xfId="0" applyFont="1" applyBorder="1" applyAlignment="1" applyProtection="1">
      <alignment shrinkToFit="1"/>
      <protection locked="0"/>
    </xf>
    <xf numFmtId="0" fontId="3" fillId="0" borderId="35" xfId="0" applyFont="1" applyBorder="1" applyAlignment="1" applyProtection="1">
      <alignment shrinkToFit="1"/>
      <protection locked="0"/>
    </xf>
    <xf numFmtId="0" fontId="2" fillId="3" borderId="33" xfId="0" applyFont="1" applyFill="1" applyBorder="1"/>
    <xf numFmtId="0" fontId="1" fillId="3" borderId="33" xfId="0" applyFont="1" applyFill="1" applyBorder="1" applyAlignment="1">
      <alignment shrinkToFit="1"/>
    </xf>
    <xf numFmtId="0" fontId="4" fillId="0" borderId="36" xfId="0" applyFont="1" applyBorder="1" applyAlignment="1" applyProtection="1">
      <alignment shrinkToFit="1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3" borderId="33" xfId="0" applyFill="1" applyBorder="1"/>
    <xf numFmtId="0" fontId="0" fillId="0" borderId="38" xfId="0" applyBorder="1" applyProtection="1">
      <protection locked="0"/>
    </xf>
    <xf numFmtId="1" fontId="30" fillId="2" borderId="38" xfId="0" applyNumberFormat="1" applyFont="1" applyFill="1" applyBorder="1" applyAlignment="1">
      <alignment shrinkToFit="1"/>
    </xf>
    <xf numFmtId="1" fontId="1" fillId="2" borderId="36" xfId="0" applyNumberFormat="1" applyFont="1" applyFill="1" applyBorder="1" applyAlignment="1">
      <alignment shrinkToFit="1"/>
    </xf>
    <xf numFmtId="0" fontId="2" fillId="2" borderId="33" xfId="0" applyFont="1" applyFill="1" applyBorder="1"/>
    <xf numFmtId="0" fontId="0" fillId="2" borderId="35" xfId="0" applyFill="1" applyBorder="1"/>
    <xf numFmtId="0" fontId="0" fillId="0" borderId="32" xfId="0" applyBorder="1"/>
    <xf numFmtId="0" fontId="0" fillId="0" borderId="33" xfId="0" applyBorder="1"/>
    <xf numFmtId="0" fontId="38" fillId="0" borderId="14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9" fillId="0" borderId="20" xfId="0" applyFont="1" applyBorder="1" applyAlignment="1">
      <alignment vertical="center" wrapText="1"/>
    </xf>
    <xf numFmtId="0" fontId="0" fillId="0" borderId="15" xfId="0" applyBorder="1"/>
    <xf numFmtId="0" fontId="0" fillId="0" borderId="24" xfId="0" applyBorder="1"/>
    <xf numFmtId="0" fontId="0" fillId="0" borderId="21" xfId="0" applyBorder="1"/>
    <xf numFmtId="1" fontId="30" fillId="2" borderId="24" xfId="0" applyNumberFormat="1" applyFont="1" applyFill="1" applyBorder="1" applyAlignment="1">
      <alignment shrinkToFit="1"/>
    </xf>
    <xf numFmtId="1" fontId="30" fillId="2" borderId="20" xfId="0" applyNumberFormat="1" applyFont="1" applyFill="1" applyBorder="1" applyAlignment="1">
      <alignment shrinkToFit="1"/>
    </xf>
    <xf numFmtId="0" fontId="29" fillId="2" borderId="15" xfId="0" applyFont="1" applyFill="1" applyBorder="1" applyAlignment="1">
      <alignment shrinkToFit="1"/>
    </xf>
    <xf numFmtId="0" fontId="34" fillId="0" borderId="20" xfId="0" applyFont="1" applyBorder="1" applyAlignment="1" applyProtection="1">
      <alignment shrinkToFit="1"/>
      <protection locked="0"/>
    </xf>
    <xf numFmtId="0" fontId="27" fillId="0" borderId="40" xfId="1" applyBorder="1" applyAlignment="1">
      <alignment vertic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1" fontId="30" fillId="2" borderId="41" xfId="0" applyNumberFormat="1" applyFont="1" applyFill="1" applyBorder="1" applyAlignment="1">
      <alignment shrinkToFit="1"/>
    </xf>
    <xf numFmtId="0" fontId="29" fillId="2" borderId="44" xfId="0" applyFont="1" applyFill="1" applyBorder="1" applyAlignment="1">
      <alignment shrinkToFit="1"/>
    </xf>
    <xf numFmtId="1" fontId="30" fillId="2" borderId="42" xfId="0" applyNumberFormat="1" applyFont="1" applyFill="1" applyBorder="1" applyAlignment="1">
      <alignment shrinkToFit="1"/>
    </xf>
    <xf numFmtId="0" fontId="29" fillId="2" borderId="43" xfId="0" applyFont="1" applyFill="1" applyBorder="1" applyAlignment="1">
      <alignment shrinkToFit="1"/>
    </xf>
    <xf numFmtId="1" fontId="30" fillId="2" borderId="46" xfId="0" applyNumberFormat="1" applyFont="1" applyFill="1" applyBorder="1" applyAlignment="1">
      <alignment shrinkToFit="1"/>
    </xf>
    <xf numFmtId="1" fontId="0" fillId="3" borderId="45" xfId="0" applyNumberFormat="1" applyFill="1" applyBorder="1" applyAlignment="1" applyProtection="1">
      <alignment shrinkToFit="1"/>
      <protection locked="0"/>
    </xf>
    <xf numFmtId="1" fontId="0" fillId="3" borderId="47" xfId="0" applyNumberFormat="1" applyFill="1" applyBorder="1" applyAlignment="1" applyProtection="1">
      <alignment shrinkToFit="1"/>
      <protection locked="0"/>
    </xf>
    <xf numFmtId="1" fontId="1" fillId="2" borderId="41" xfId="0" applyNumberFormat="1" applyFont="1" applyFill="1" applyBorder="1" applyAlignment="1">
      <alignment shrinkToFit="1"/>
    </xf>
    <xf numFmtId="0" fontId="2" fillId="2" borderId="42" xfId="0" applyFont="1" applyFill="1" applyBorder="1"/>
    <xf numFmtId="0" fontId="27" fillId="0" borderId="0" xfId="1"/>
    <xf numFmtId="0" fontId="37" fillId="0" borderId="33" xfId="0" applyFont="1" applyBorder="1" applyAlignment="1">
      <alignment horizontal="right"/>
    </xf>
    <xf numFmtId="0" fontId="38" fillId="0" borderId="32" xfId="0" applyFont="1" applyBorder="1" applyAlignment="1">
      <alignment vertical="center" wrapText="1"/>
    </xf>
    <xf numFmtId="0" fontId="38" fillId="0" borderId="33" xfId="0" applyFont="1" applyBorder="1" applyAlignment="1">
      <alignment vertical="center" wrapText="1"/>
    </xf>
    <xf numFmtId="0" fontId="0" fillId="0" borderId="35" xfId="0" applyBorder="1"/>
    <xf numFmtId="0" fontId="0" fillId="0" borderId="36" xfId="0" applyBorder="1"/>
    <xf numFmtId="0" fontId="0" fillId="0" borderId="34" xfId="0" applyBorder="1"/>
    <xf numFmtId="1" fontId="30" fillId="2" borderId="36" xfId="0" applyNumberFormat="1" applyFont="1" applyFill="1" applyBorder="1" applyAlignment="1">
      <alignment shrinkToFit="1"/>
    </xf>
    <xf numFmtId="0" fontId="29" fillId="2" borderId="35" xfId="0" applyFont="1" applyFill="1" applyBorder="1" applyAlignment="1">
      <alignment shrinkToFit="1"/>
    </xf>
    <xf numFmtId="1" fontId="0" fillId="3" borderId="32" xfId="0" applyNumberFormat="1" applyFill="1" applyBorder="1" applyAlignment="1" applyProtection="1">
      <alignment shrinkToFit="1"/>
      <protection locked="0"/>
    </xf>
    <xf numFmtId="1" fontId="0" fillId="3" borderId="50" xfId="0" applyNumberFormat="1" applyFill="1" applyBorder="1" applyAlignment="1" applyProtection="1">
      <alignment shrinkToFit="1"/>
      <protection locked="0"/>
    </xf>
    <xf numFmtId="0" fontId="37" fillId="0" borderId="42" xfId="0" applyFont="1" applyBorder="1" applyAlignment="1">
      <alignment horizontal="right"/>
    </xf>
    <xf numFmtId="0" fontId="38" fillId="0" borderId="42" xfId="0" applyFont="1" applyBorder="1" applyAlignment="1">
      <alignment vertical="center" wrapText="1"/>
    </xf>
    <xf numFmtId="0" fontId="34" fillId="0" borderId="42" xfId="0" applyFont="1" applyBorder="1" applyAlignment="1" applyProtection="1">
      <alignment shrinkToFit="1"/>
      <protection locked="0"/>
    </xf>
    <xf numFmtId="0" fontId="41" fillId="0" borderId="10" xfId="0" applyFont="1" applyBorder="1" applyProtection="1">
      <protection locked="0"/>
    </xf>
    <xf numFmtId="0" fontId="41" fillId="0" borderId="2" xfId="0" applyFont="1" applyBorder="1"/>
    <xf numFmtId="0" fontId="28" fillId="0" borderId="26" xfId="0" applyFont="1" applyBorder="1" applyProtection="1">
      <protection locked="0"/>
    </xf>
    <xf numFmtId="0" fontId="27" fillId="0" borderId="40" xfId="1" applyBorder="1"/>
    <xf numFmtId="0" fontId="42" fillId="0" borderId="0" xfId="1" applyFont="1" applyAlignment="1">
      <alignment vertical="center"/>
    </xf>
    <xf numFmtId="0" fontId="38" fillId="0" borderId="45" xfId="0" applyFont="1" applyBorder="1" applyAlignment="1">
      <alignment vertical="center" wrapText="1"/>
    </xf>
    <xf numFmtId="0" fontId="3" fillId="0" borderId="45" xfId="0" applyFont="1" applyBorder="1" applyAlignment="1">
      <alignment vertical="top" wrapText="1"/>
    </xf>
    <xf numFmtId="0" fontId="27" fillId="0" borderId="46" xfId="1" applyBorder="1"/>
    <xf numFmtId="0" fontId="4" fillId="0" borderId="45" xfId="0" applyFont="1" applyBorder="1" applyAlignment="1" applyProtection="1">
      <alignment shrinkToFit="1"/>
      <protection locked="0"/>
    </xf>
    <xf numFmtId="0" fontId="28" fillId="0" borderId="42" xfId="0" applyFont="1" applyBorder="1" applyProtection="1">
      <protection locked="0"/>
    </xf>
    <xf numFmtId="0" fontId="3" fillId="0" borderId="42" xfId="0" applyFont="1" applyBorder="1" applyAlignment="1" applyProtection="1">
      <alignment shrinkToFit="1"/>
      <protection locked="0"/>
    </xf>
    <xf numFmtId="0" fontId="3" fillId="0" borderId="44" xfId="0" applyFont="1" applyBorder="1" applyAlignment="1" applyProtection="1">
      <alignment shrinkToFit="1"/>
      <protection locked="0"/>
    </xf>
    <xf numFmtId="0" fontId="3" fillId="0" borderId="43" xfId="0" applyFont="1" applyBorder="1" applyAlignment="1" applyProtection="1">
      <alignment shrinkToFit="1"/>
      <protection locked="0"/>
    </xf>
    <xf numFmtId="0" fontId="4" fillId="0" borderId="41" xfId="0" applyFont="1" applyBorder="1" applyAlignment="1" applyProtection="1">
      <alignment shrinkToFit="1"/>
      <protection locked="0"/>
    </xf>
    <xf numFmtId="0" fontId="28" fillId="0" borderId="43" xfId="0" applyFont="1" applyBorder="1" applyProtection="1">
      <protection locked="0"/>
    </xf>
    <xf numFmtId="0" fontId="36" fillId="0" borderId="42" xfId="0" applyFont="1" applyBorder="1" applyProtection="1">
      <protection locked="0"/>
    </xf>
    <xf numFmtId="0" fontId="3" fillId="0" borderId="43" xfId="0" applyFont="1" applyBorder="1" applyProtection="1">
      <protection locked="0"/>
    </xf>
    <xf numFmtId="0" fontId="4" fillId="0" borderId="42" xfId="0" applyFont="1" applyBorder="1" applyAlignment="1" applyProtection="1">
      <alignment shrinkToFit="1"/>
      <protection locked="0"/>
    </xf>
    <xf numFmtId="0" fontId="2" fillId="3" borderId="42" xfId="0" applyFont="1" applyFill="1" applyBorder="1"/>
    <xf numFmtId="0" fontId="1" fillId="3" borderId="42" xfId="0" applyFont="1" applyFill="1" applyBorder="1" applyAlignment="1">
      <alignment shrinkToFit="1"/>
    </xf>
    <xf numFmtId="0" fontId="0" fillId="0" borderId="44" xfId="0" applyBorder="1" applyAlignment="1" applyProtection="1">
      <alignment shrinkToFit="1"/>
      <protection locked="0"/>
    </xf>
    <xf numFmtId="0" fontId="1" fillId="0" borderId="45" xfId="0" applyFont="1" applyBorder="1" applyAlignment="1" applyProtection="1">
      <alignment shrinkToFit="1"/>
      <protection locked="0"/>
    </xf>
    <xf numFmtId="0" fontId="28" fillId="0" borderId="42" xfId="0" applyFont="1" applyBorder="1" applyAlignment="1" applyProtection="1">
      <alignment shrinkToFit="1"/>
      <protection locked="0"/>
    </xf>
    <xf numFmtId="0" fontId="0" fillId="3" borderId="42" xfId="0" applyFill="1" applyBorder="1"/>
    <xf numFmtId="0" fontId="18" fillId="0" borderId="49" xfId="0" applyFont="1" applyBorder="1" applyAlignment="1" applyProtection="1">
      <alignment shrinkToFit="1"/>
      <protection locked="0"/>
    </xf>
    <xf numFmtId="1" fontId="30" fillId="2" borderId="49" xfId="0" applyNumberFormat="1" applyFont="1" applyFill="1" applyBorder="1" applyAlignment="1">
      <alignment shrinkToFit="1"/>
    </xf>
    <xf numFmtId="0" fontId="0" fillId="2" borderId="43" xfId="0" applyFill="1" applyBorder="1"/>
    <xf numFmtId="0" fontId="31" fillId="0" borderId="45" xfId="0" applyFont="1" applyBorder="1" applyAlignment="1">
      <alignment vertical="center" wrapText="1"/>
    </xf>
    <xf numFmtId="0" fontId="33" fillId="0" borderId="42" xfId="0" applyFont="1" applyBorder="1" applyAlignment="1">
      <alignment vertical="center" wrapText="1"/>
    </xf>
    <xf numFmtId="0" fontId="19" fillId="0" borderId="32" xfId="0" applyFont="1" applyBorder="1" applyAlignment="1">
      <alignment vertical="top" wrapText="1"/>
    </xf>
    <xf numFmtId="0" fontId="20" fillId="0" borderId="35" xfId="0" applyFont="1" applyBorder="1" applyAlignment="1">
      <alignment horizontal="center" vertical="top" wrapText="1"/>
    </xf>
    <xf numFmtId="0" fontId="21" fillId="0" borderId="23" xfId="0" applyFont="1" applyBorder="1" applyAlignment="1" applyProtection="1">
      <alignment horizontal="left" shrinkToFit="1"/>
      <protection locked="0"/>
    </xf>
    <xf numFmtId="0" fontId="22" fillId="0" borderId="52" xfId="0" applyFont="1" applyBorder="1" applyAlignment="1" applyProtection="1">
      <alignment horizontal="left" shrinkToFit="1"/>
      <protection locked="0"/>
    </xf>
    <xf numFmtId="0" fontId="22" fillId="0" borderId="53" xfId="0" applyFont="1" applyBorder="1" applyAlignment="1" applyProtection="1">
      <alignment horizontal="left" shrinkToFit="1"/>
      <protection locked="0"/>
    </xf>
    <xf numFmtId="0" fontId="21" fillId="0" borderId="23" xfId="0" applyFont="1" applyBorder="1" applyAlignment="1" applyProtection="1">
      <alignment shrinkToFit="1"/>
      <protection locked="0"/>
    </xf>
    <xf numFmtId="0" fontId="23" fillId="0" borderId="52" xfId="0" applyFont="1" applyBorder="1" applyAlignment="1" applyProtection="1">
      <alignment shrinkToFit="1"/>
      <protection locked="0"/>
    </xf>
    <xf numFmtId="0" fontId="22" fillId="0" borderId="54" xfId="0" applyFont="1" applyFill="1" applyBorder="1" applyAlignment="1" applyProtection="1">
      <alignment horizontal="left" shrinkToFit="1"/>
      <protection locked="0"/>
    </xf>
    <xf numFmtId="0" fontId="21" fillId="0" borderId="32" xfId="0" applyFont="1" applyBorder="1" applyAlignment="1" applyProtection="1">
      <alignment horizontal="left" shrinkToFit="1"/>
      <protection locked="0"/>
    </xf>
    <xf numFmtId="0" fontId="22" fillId="0" borderId="33" xfId="0" applyFont="1" applyBorder="1" applyAlignment="1" applyProtection="1">
      <alignment horizontal="left" shrinkToFit="1"/>
      <protection locked="0"/>
    </xf>
    <xf numFmtId="0" fontId="22" fillId="0" borderId="34" xfId="0" applyFont="1" applyBorder="1" applyAlignment="1" applyProtection="1">
      <alignment horizontal="left" shrinkToFit="1"/>
      <protection locked="0"/>
    </xf>
    <xf numFmtId="0" fontId="22" fillId="0" borderId="35" xfId="0" applyFont="1" applyFill="1" applyBorder="1" applyAlignment="1" applyProtection="1">
      <alignment horizontal="left" shrinkToFit="1"/>
      <protection locked="0"/>
    </xf>
    <xf numFmtId="0" fontId="22" fillId="0" borderId="37" xfId="0" applyFont="1" applyBorder="1" applyAlignment="1" applyProtection="1">
      <alignment horizontal="left" shrinkToFit="1"/>
      <protection locked="0"/>
    </xf>
    <xf numFmtId="0" fontId="22" fillId="0" borderId="34" xfId="0" applyFont="1" applyFill="1" applyBorder="1" applyAlignment="1" applyProtection="1">
      <alignment horizontal="left" shrinkToFit="1"/>
      <protection locked="0"/>
    </xf>
    <xf numFmtId="0" fontId="23" fillId="0" borderId="34" xfId="0" applyFont="1" applyBorder="1" applyAlignment="1" applyProtection="1">
      <alignment shrinkToFit="1"/>
      <protection locked="0"/>
    </xf>
    <xf numFmtId="1" fontId="24" fillId="0" borderId="33" xfId="0" applyNumberFormat="1" applyFont="1" applyBorder="1" applyAlignment="1" applyProtection="1">
      <alignment horizontal="centerContinuous" shrinkToFit="1"/>
      <protection locked="0"/>
    </xf>
    <xf numFmtId="0" fontId="22" fillId="0" borderId="34" xfId="0" applyFont="1" applyBorder="1" applyAlignment="1" applyProtection="1">
      <alignment shrinkToFit="1"/>
      <protection locked="0"/>
    </xf>
    <xf numFmtId="0" fontId="22" fillId="0" borderId="35" xfId="0" applyFont="1" applyBorder="1" applyAlignment="1" applyProtection="1">
      <alignment horizontal="left" shrinkToFit="1"/>
      <protection locked="0"/>
    </xf>
    <xf numFmtId="0" fontId="21" fillId="0" borderId="36" xfId="0" applyFont="1" applyBorder="1" applyAlignment="1" applyProtection="1">
      <alignment horizontal="left" shrinkToFit="1"/>
      <protection locked="0"/>
    </xf>
    <xf numFmtId="0" fontId="23" fillId="0" borderId="33" xfId="0" applyFont="1" applyBorder="1" applyAlignment="1" applyProtection="1">
      <alignment shrinkToFit="1"/>
      <protection locked="0"/>
    </xf>
    <xf numFmtId="1" fontId="22" fillId="0" borderId="33" xfId="0" applyNumberFormat="1" applyFont="1" applyBorder="1" applyAlignment="1" applyProtection="1">
      <alignment shrinkToFit="1"/>
      <protection locked="0"/>
    </xf>
    <xf numFmtId="1" fontId="22" fillId="0" borderId="37" xfId="0" applyNumberFormat="1" applyFont="1" applyBorder="1" applyAlignment="1" applyProtection="1">
      <alignment horizontal="left" shrinkToFit="1"/>
      <protection locked="0"/>
    </xf>
    <xf numFmtId="1" fontId="21" fillId="0" borderId="36" xfId="0" applyNumberFormat="1" applyFont="1" applyBorder="1" applyAlignment="1" applyProtection="1">
      <alignment horizontal="centerContinuous" shrinkToFit="1"/>
      <protection locked="0"/>
    </xf>
    <xf numFmtId="1" fontId="22" fillId="0" borderId="33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horizontal="centerContinuous" shrinkToFit="1"/>
      <protection locked="0"/>
    </xf>
    <xf numFmtId="1" fontId="21" fillId="0" borderId="32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shrinkToFit="1"/>
      <protection locked="0"/>
    </xf>
    <xf numFmtId="1" fontId="25" fillId="0" borderId="32" xfId="0" applyNumberFormat="1" applyFont="1" applyBorder="1" applyAlignment="1" applyProtection="1">
      <alignment horizontal="centerContinuous" shrinkToFit="1"/>
      <protection locked="0"/>
    </xf>
    <xf numFmtId="1" fontId="25" fillId="0" borderId="34" xfId="0" applyNumberFormat="1" applyFont="1" applyBorder="1" applyAlignment="1" applyProtection="1">
      <alignment horizontal="centerContinuous" shrinkToFit="1"/>
      <protection locked="0"/>
    </xf>
    <xf numFmtId="1" fontId="25" fillId="0" borderId="33" xfId="0" applyNumberFormat="1" applyFont="1" applyBorder="1" applyAlignment="1" applyProtection="1">
      <alignment horizontal="centerContinuous" shrinkToFit="1"/>
      <protection locked="0"/>
    </xf>
    <xf numFmtId="1" fontId="25" fillId="0" borderId="34" xfId="0" applyNumberFormat="1" applyFont="1" applyBorder="1" applyAlignment="1" applyProtection="1">
      <alignment shrinkToFit="1"/>
      <protection locked="0"/>
    </xf>
    <xf numFmtId="1" fontId="25" fillId="0" borderId="35" xfId="0" applyNumberFormat="1" applyFont="1" applyBorder="1" applyAlignment="1" applyProtection="1">
      <alignment horizontal="centerContinuous" shrinkToFit="1"/>
      <protection locked="0"/>
    </xf>
    <xf numFmtId="0" fontId="0" fillId="0" borderId="32" xfId="0" applyBorder="1" applyProtection="1">
      <protection locked="0"/>
    </xf>
    <xf numFmtId="0" fontId="0" fillId="0" borderId="35" xfId="0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27" fillId="0" borderId="12" xfId="1" applyBorder="1" applyAlignment="1">
      <alignment vertical="center"/>
    </xf>
    <xf numFmtId="0" fontId="4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Protection="1">
      <protection locked="0"/>
    </xf>
    <xf numFmtId="0" fontId="3" fillId="0" borderId="3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shrinkToFit="1"/>
      <protection locked="0"/>
    </xf>
    <xf numFmtId="0" fontId="4" fillId="0" borderId="8" xfId="0" applyFont="1" applyBorder="1" applyAlignment="1" applyProtection="1">
      <alignment shrinkToFit="1"/>
      <protection locked="0"/>
    </xf>
    <xf numFmtId="0" fontId="28" fillId="0" borderId="5" xfId="0" applyFont="1" applyBorder="1" applyProtection="1">
      <protection locked="0"/>
    </xf>
    <xf numFmtId="0" fontId="29" fillId="0" borderId="3" xfId="0" applyFont="1" applyBorder="1" applyAlignment="1" applyProtection="1">
      <alignment shrinkToFit="1"/>
      <protection locked="0"/>
    </xf>
    <xf numFmtId="0" fontId="29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Protection="1">
      <protection locked="0"/>
    </xf>
    <xf numFmtId="1" fontId="30" fillId="2" borderId="2" xfId="0" applyNumberFormat="1" applyFont="1" applyFill="1" applyBorder="1" applyAlignment="1">
      <alignment shrinkToFit="1"/>
    </xf>
    <xf numFmtId="0" fontId="29" fillId="2" borderId="4" xfId="0" applyFont="1" applyFill="1" applyBorder="1" applyAlignment="1">
      <alignment shrinkToFit="1"/>
    </xf>
    <xf numFmtId="0" fontId="4" fillId="0" borderId="3" xfId="0" applyFont="1" applyBorder="1" applyAlignment="1" applyProtection="1">
      <alignment shrinkToFit="1"/>
      <protection locked="0"/>
    </xf>
    <xf numFmtId="0" fontId="2" fillId="3" borderId="3" xfId="0" applyFont="1" applyFill="1" applyBorder="1"/>
    <xf numFmtId="0" fontId="1" fillId="3" borderId="3" xfId="0" applyFont="1" applyFill="1" applyBorder="1" applyAlignment="1">
      <alignment shrinkToFit="1"/>
    </xf>
    <xf numFmtId="1" fontId="30" fillId="2" borderId="10" xfId="0" applyNumberFormat="1" applyFont="1" applyFill="1" applyBorder="1" applyAlignment="1">
      <alignment shrinkToFit="1"/>
    </xf>
    <xf numFmtId="0" fontId="29" fillId="2" borderId="5" xfId="0" applyFont="1" applyFill="1" applyBorder="1" applyAlignment="1">
      <alignment shrinkToFit="1"/>
    </xf>
    <xf numFmtId="0" fontId="0" fillId="0" borderId="4" xfId="0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Alignment="1" applyProtection="1">
      <alignment shrinkToFit="1"/>
      <protection locked="0"/>
    </xf>
    <xf numFmtId="0" fontId="0" fillId="3" borderId="3" xfId="0" applyFill="1" applyBorder="1"/>
    <xf numFmtId="0" fontId="18" fillId="0" borderId="11" xfId="0" applyFont="1" applyBorder="1" applyAlignment="1" applyProtection="1">
      <alignment shrinkToFit="1"/>
      <protection locked="0"/>
    </xf>
    <xf numFmtId="1" fontId="30" fillId="2" borderId="11" xfId="0" applyNumberFormat="1" applyFont="1" applyFill="1" applyBorder="1" applyAlignment="1">
      <alignment shrinkToFit="1"/>
    </xf>
    <xf numFmtId="1" fontId="0" fillId="3" borderId="1" xfId="0" applyNumberFormat="1" applyFill="1" applyBorder="1" applyAlignment="1" applyProtection="1">
      <alignment shrinkToFit="1"/>
      <protection locked="0"/>
    </xf>
    <xf numFmtId="1" fontId="0" fillId="3" borderId="9" xfId="0" applyNumberFormat="1" applyFill="1" applyBorder="1" applyAlignment="1" applyProtection="1">
      <alignment shrinkToFit="1"/>
      <protection locked="0"/>
    </xf>
    <xf numFmtId="1" fontId="1" fillId="2" borderId="8" xfId="0" applyNumberFormat="1" applyFont="1" applyFill="1" applyBorder="1" applyAlignment="1">
      <alignment shrinkToFit="1"/>
    </xf>
    <xf numFmtId="0" fontId="2" fillId="2" borderId="3" xfId="0" applyFont="1" applyFill="1" applyBorder="1"/>
    <xf numFmtId="0" fontId="0" fillId="2" borderId="5" xfId="0" applyFill="1" applyBorder="1"/>
    <xf numFmtId="1" fontId="30" fillId="2" borderId="26" xfId="0" applyNumberFormat="1" applyFont="1" applyFill="1" applyBorder="1" applyAlignment="1">
      <alignment shrinkToFit="1"/>
    </xf>
    <xf numFmtId="1" fontId="30" fillId="3" borderId="26" xfId="0" applyNumberFormat="1" applyFont="1" applyFill="1" applyBorder="1" applyAlignment="1">
      <alignment shrinkToFit="1"/>
    </xf>
    <xf numFmtId="0" fontId="29" fillId="3" borderId="15" xfId="0" applyFont="1" applyFill="1" applyBorder="1" applyAlignment="1">
      <alignment shrinkToFit="1"/>
    </xf>
    <xf numFmtId="1" fontId="30" fillId="2" borderId="39" xfId="0" applyNumberFormat="1" applyFont="1" applyFill="1" applyBorder="1" applyAlignment="1">
      <alignment shrinkToFit="1"/>
    </xf>
    <xf numFmtId="1" fontId="30" fillId="2" borderId="14" xfId="0" applyNumberFormat="1" applyFont="1" applyFill="1" applyBorder="1" applyAlignment="1">
      <alignment shrinkToFit="1"/>
    </xf>
    <xf numFmtId="0" fontId="0" fillId="2" borderId="21" xfId="0" applyFill="1" applyBorder="1"/>
    <xf numFmtId="0" fontId="40" fillId="0" borderId="14" xfId="0" applyFont="1" applyBorder="1"/>
    <xf numFmtId="0" fontId="27" fillId="0" borderId="20" xfId="1" applyBorder="1" applyAlignment="1">
      <alignment vertical="center"/>
    </xf>
    <xf numFmtId="1" fontId="30" fillId="2" borderId="32" xfId="0" applyNumberFormat="1" applyFont="1" applyFill="1" applyBorder="1" applyAlignment="1">
      <alignment shrinkToFit="1"/>
    </xf>
    <xf numFmtId="0" fontId="0" fillId="2" borderId="34" xfId="0" applyFill="1" applyBorder="1"/>
    <xf numFmtId="0" fontId="37" fillId="0" borderId="42" xfId="0" applyFont="1" applyBorder="1"/>
    <xf numFmtId="1" fontId="30" fillId="2" borderId="45" xfId="0" applyNumberFormat="1" applyFont="1" applyFill="1" applyBorder="1" applyAlignment="1">
      <alignment shrinkToFit="1"/>
    </xf>
    <xf numFmtId="0" fontId="0" fillId="0" borderId="47" xfId="0" applyBorder="1"/>
    <xf numFmtId="0" fontId="0" fillId="2" borderId="44" xfId="0" applyFill="1" applyBorder="1"/>
    <xf numFmtId="0" fontId="27" fillId="0" borderId="44" xfId="1" applyBorder="1" applyAlignment="1">
      <alignment vertical="center"/>
    </xf>
    <xf numFmtId="1" fontId="9" fillId="0" borderId="1" xfId="0" applyNumberFormat="1" applyFont="1" applyBorder="1" applyAlignment="1" applyProtection="1">
      <alignment horizontal="center" vertical="center" textRotation="90" shrinkToFit="1"/>
      <protection locked="0"/>
    </xf>
    <xf numFmtId="1" fontId="30" fillId="3" borderId="14" xfId="0" applyNumberFormat="1" applyFont="1" applyFill="1" applyBorder="1" applyAlignment="1">
      <alignment shrinkToFit="1"/>
    </xf>
    <xf numFmtId="1" fontId="0" fillId="3" borderId="46" xfId="0" applyNumberFormat="1" applyFill="1" applyBorder="1" applyAlignment="1" applyProtection="1">
      <alignment shrinkToFit="1"/>
      <protection locked="0"/>
    </xf>
    <xf numFmtId="1" fontId="1" fillId="2" borderId="45" xfId="0" applyNumberFormat="1" applyFont="1" applyFill="1" applyBorder="1" applyAlignment="1">
      <alignment shrinkToFit="1"/>
    </xf>
    <xf numFmtId="1" fontId="22" fillId="0" borderId="32" xfId="0" applyNumberFormat="1" applyFont="1" applyBorder="1" applyAlignment="1" applyProtection="1">
      <alignment horizontal="left" shrinkToFit="1"/>
      <protection locked="0"/>
    </xf>
    <xf numFmtId="1" fontId="30" fillId="2" borderId="1" xfId="0" applyNumberFormat="1" applyFont="1" applyFill="1" applyBorder="1" applyAlignment="1">
      <alignment shrinkToFit="1"/>
    </xf>
    <xf numFmtId="0" fontId="28" fillId="3" borderId="44" xfId="0" applyFont="1" applyFill="1" applyBorder="1"/>
    <xf numFmtId="0" fontId="3" fillId="0" borderId="0" xfId="0" applyFont="1" applyProtection="1">
      <protection locked="0"/>
    </xf>
    <xf numFmtId="0" fontId="4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0" fillId="3" borderId="0" xfId="0" applyFill="1"/>
    <xf numFmtId="0" fontId="0" fillId="3" borderId="0" xfId="0" applyFill="1" applyProtection="1">
      <protection locked="0"/>
    </xf>
    <xf numFmtId="0" fontId="27" fillId="0" borderId="0" xfId="1" applyProtection="1">
      <protection locked="0"/>
    </xf>
    <xf numFmtId="0" fontId="0" fillId="0" borderId="0" xfId="0" applyProtection="1">
      <protection locked="0"/>
    </xf>
    <xf numFmtId="0" fontId="44" fillId="0" borderId="0" xfId="0" applyFont="1" applyAlignment="1">
      <alignment horizontal="left" vertical="center" wrapText="1"/>
    </xf>
    <xf numFmtId="0" fontId="22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3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3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0" fillId="6" borderId="0" xfId="0" applyFill="1"/>
    <xf numFmtId="0" fontId="3" fillId="6" borderId="0" xfId="0" applyFont="1" applyFill="1" applyProtection="1">
      <protection locked="0"/>
    </xf>
    <xf numFmtId="0" fontId="0" fillId="6" borderId="0" xfId="0" applyFill="1" applyProtection="1">
      <protection locked="0"/>
    </xf>
    <xf numFmtId="0" fontId="41" fillId="0" borderId="11" xfId="0" applyFont="1" applyBorder="1"/>
    <xf numFmtId="0" fontId="28" fillId="0" borderId="22" xfId="0" applyFont="1" applyBorder="1"/>
    <xf numFmtId="0" fontId="28" fillId="0" borderId="25" xfId="0" applyFont="1" applyBorder="1"/>
    <xf numFmtId="0" fontId="28" fillId="3" borderId="26" xfId="0" applyFont="1" applyFill="1" applyBorder="1" applyProtection="1">
      <protection locked="0"/>
    </xf>
    <xf numFmtId="0" fontId="28" fillId="3" borderId="22" xfId="0" applyFont="1" applyFill="1" applyBorder="1"/>
    <xf numFmtId="0" fontId="28" fillId="3" borderId="25" xfId="0" applyFont="1" applyFill="1" applyBorder="1"/>
    <xf numFmtId="0" fontId="28" fillId="0" borderId="39" xfId="0" applyFont="1" applyBorder="1" applyProtection="1">
      <protection locked="0"/>
    </xf>
    <xf numFmtId="0" fontId="28" fillId="0" borderId="37" xfId="0" applyFont="1" applyBorder="1"/>
    <xf numFmtId="0" fontId="28" fillId="0" borderId="38" xfId="0" applyFont="1" applyBorder="1"/>
    <xf numFmtId="0" fontId="28" fillId="0" borderId="48" xfId="0" applyFont="1" applyBorder="1" applyProtection="1">
      <protection locked="0"/>
    </xf>
    <xf numFmtId="0" fontId="28" fillId="0" borderId="46" xfId="0" applyFont="1" applyBorder="1"/>
    <xf numFmtId="0" fontId="28" fillId="0" borderId="49" xfId="0" applyFont="1" applyBorder="1"/>
    <xf numFmtId="0" fontId="28" fillId="3" borderId="10" xfId="0" applyFont="1" applyFill="1" applyBorder="1" applyProtection="1">
      <protection locked="0"/>
    </xf>
    <xf numFmtId="0" fontId="45" fillId="0" borderId="2" xfId="0" applyFont="1" applyBorder="1"/>
    <xf numFmtId="0" fontId="45" fillId="0" borderId="11" xfId="0" applyFont="1" applyBorder="1"/>
    <xf numFmtId="0" fontId="28" fillId="0" borderId="26" xfId="0" applyFont="1" applyBorder="1"/>
    <xf numFmtId="0" fontId="28" fillId="0" borderId="48" xfId="0" applyFont="1" applyBorder="1"/>
    <xf numFmtId="0" fontId="43" fillId="0" borderId="2" xfId="0" applyFont="1" applyBorder="1"/>
    <xf numFmtId="0" fontId="28" fillId="0" borderId="39" xfId="0" applyFont="1" applyBorder="1"/>
    <xf numFmtId="0" fontId="28" fillId="0" borderId="55" xfId="0" applyFont="1" applyBorder="1"/>
    <xf numFmtId="0" fontId="28" fillId="0" borderId="44" xfId="0" applyFont="1" applyBorder="1"/>
    <xf numFmtId="0" fontId="46" fillId="0" borderId="3" xfId="0" applyFont="1" applyBorder="1" applyAlignment="1">
      <alignment horizontal="center" textRotation="90"/>
    </xf>
    <xf numFmtId="0" fontId="27" fillId="0" borderId="51" xfId="1" applyBorder="1" applyAlignment="1">
      <alignment vertical="center"/>
    </xf>
    <xf numFmtId="0" fontId="46" fillId="0" borderId="4" xfId="0" applyFont="1" applyBorder="1" applyAlignment="1">
      <alignment horizontal="center" textRotation="90"/>
    </xf>
    <xf numFmtId="0" fontId="47" fillId="0" borderId="3" xfId="0" applyFont="1" applyBorder="1" applyAlignment="1">
      <alignment horizontal="center" textRotation="90" shrinkToFit="1"/>
    </xf>
    <xf numFmtId="0" fontId="48" fillId="0" borderId="21" xfId="0" applyFont="1" applyBorder="1"/>
    <xf numFmtId="0" fontId="49" fillId="0" borderId="8" xfId="0" applyFont="1" applyBorder="1" applyAlignment="1" applyProtection="1">
      <alignment shrinkToFit="1"/>
      <protection locked="0"/>
    </xf>
    <xf numFmtId="0" fontId="49" fillId="0" borderId="24" xfId="0" applyFont="1" applyBorder="1" applyAlignment="1" applyProtection="1">
      <alignment shrinkToFit="1"/>
      <protection locked="0"/>
    </xf>
    <xf numFmtId="0" fontId="49" fillId="3" borderId="24" xfId="0" applyFont="1" applyFill="1" applyBorder="1" applyAlignment="1" applyProtection="1">
      <alignment shrinkToFit="1"/>
      <protection locked="0"/>
    </xf>
    <xf numFmtId="0" fontId="49" fillId="0" borderId="36" xfId="0" applyFont="1" applyBorder="1" applyProtection="1">
      <protection locked="0"/>
    </xf>
    <xf numFmtId="0" fontId="49" fillId="0" borderId="20" xfId="0" applyFont="1" applyBorder="1" applyAlignment="1">
      <alignment shrinkToFit="1"/>
    </xf>
    <xf numFmtId="0" fontId="49" fillId="0" borderId="20" xfId="0" applyFont="1" applyBorder="1"/>
    <xf numFmtId="0" fontId="49" fillId="0" borderId="42" xfId="0" applyFont="1" applyBorder="1"/>
    <xf numFmtId="0" fontId="49" fillId="0" borderId="20" xfId="0" applyFont="1" applyBorder="1" applyAlignment="1" applyProtection="1">
      <alignment shrinkToFit="1"/>
      <protection locked="0"/>
    </xf>
    <xf numFmtId="0" fontId="49" fillId="0" borderId="33" xfId="0" applyFont="1" applyBorder="1"/>
    <xf numFmtId="0" fontId="45" fillId="0" borderId="8" xfId="0" applyFont="1" applyBorder="1" applyAlignment="1" applyProtection="1">
      <alignment shrinkToFit="1"/>
      <protection locked="0"/>
    </xf>
    <xf numFmtId="0" fontId="45" fillId="3" borderId="24" xfId="0" applyFont="1" applyFill="1" applyBorder="1" applyAlignment="1" applyProtection="1">
      <alignment shrinkToFit="1"/>
      <protection locked="0"/>
    </xf>
    <xf numFmtId="0" fontId="45" fillId="0" borderId="24" xfId="0" applyFont="1" applyBorder="1" applyAlignment="1" applyProtection="1">
      <alignment shrinkToFit="1"/>
      <protection locked="0"/>
    </xf>
    <xf numFmtId="0" fontId="45" fillId="0" borderId="20" xfId="0" applyFont="1" applyBorder="1"/>
    <xf numFmtId="0" fontId="45" fillId="0" borderId="33" xfId="0" applyFont="1" applyBorder="1" applyAlignment="1" applyProtection="1">
      <alignment shrinkToFit="1"/>
      <protection locked="0"/>
    </xf>
    <xf numFmtId="0" fontId="45" fillId="0" borderId="20" xfId="0" applyFont="1" applyBorder="1" applyAlignment="1" applyProtection="1">
      <alignment shrinkToFit="1"/>
      <protection locked="0"/>
    </xf>
    <xf numFmtId="0" fontId="45" fillId="0" borderId="52" xfId="0" applyFont="1" applyBorder="1" applyAlignment="1" applyProtection="1">
      <alignment shrinkToFit="1"/>
      <protection locked="0"/>
    </xf>
    <xf numFmtId="0" fontId="45" fillId="0" borderId="42" xfId="0" applyFont="1" applyBorder="1" applyAlignment="1" applyProtection="1">
      <alignment shrinkToFit="1"/>
      <protection locked="0"/>
    </xf>
    <xf numFmtId="0" fontId="28" fillId="0" borderId="20" xfId="0" applyFont="1" applyBorder="1"/>
    <xf numFmtId="0" fontId="28" fillId="0" borderId="33" xfId="0" applyFont="1" applyBorder="1"/>
    <xf numFmtId="0" fontId="28" fillId="0" borderId="42" xfId="0" applyFont="1" applyBorder="1"/>
    <xf numFmtId="0" fontId="50" fillId="0" borderId="20" xfId="0" applyFont="1" applyBorder="1" applyAlignment="1">
      <alignment vertical="center" wrapText="1"/>
    </xf>
    <xf numFmtId="0" fontId="49" fillId="0" borderId="4" xfId="0" applyFont="1" applyBorder="1" applyAlignment="1" applyProtection="1">
      <alignment shrinkToFit="1"/>
      <protection locked="0"/>
    </xf>
    <xf numFmtId="0" fontId="49" fillId="0" borderId="21" xfId="0" applyFont="1" applyBorder="1" applyAlignment="1" applyProtection="1">
      <alignment shrinkToFit="1"/>
      <protection locked="0"/>
    </xf>
    <xf numFmtId="0" fontId="49" fillId="3" borderId="21" xfId="0" applyFont="1" applyFill="1" applyBorder="1" applyAlignment="1" applyProtection="1">
      <alignment shrinkToFit="1"/>
      <protection locked="0"/>
    </xf>
    <xf numFmtId="0" fontId="48" fillId="0" borderId="34" xfId="0" applyFont="1" applyBorder="1" applyProtection="1">
      <protection locked="0"/>
    </xf>
    <xf numFmtId="0" fontId="45" fillId="0" borderId="21" xfId="0" applyFont="1" applyBorder="1" applyAlignment="1" applyProtection="1">
      <alignment shrinkToFit="1"/>
      <protection locked="0"/>
    </xf>
    <xf numFmtId="0" fontId="49" fillId="0" borderId="34" xfId="0" applyFont="1" applyBorder="1" applyProtection="1">
      <protection locked="0"/>
    </xf>
    <xf numFmtId="0" fontId="49" fillId="0" borderId="20" xfId="0" applyFont="1" applyBorder="1" applyAlignment="1">
      <alignment vertical="center" wrapText="1"/>
    </xf>
    <xf numFmtId="0" fontId="45" fillId="0" borderId="20" xfId="0" applyFont="1" applyBorder="1" applyAlignment="1">
      <alignment shrinkToFit="1"/>
    </xf>
    <xf numFmtId="0" fontId="45" fillId="0" borderId="36" xfId="0" applyFont="1" applyBorder="1" applyProtection="1">
      <protection locked="0"/>
    </xf>
    <xf numFmtId="0" fontId="5" fillId="3" borderId="21" xfId="0" applyFont="1" applyFill="1" applyBorder="1" applyAlignment="1" applyProtection="1">
      <alignment shrinkToFit="1"/>
      <protection locked="0"/>
    </xf>
    <xf numFmtId="0" fontId="41" fillId="0" borderId="34" xfId="0" applyFont="1" applyBorder="1" applyProtection="1">
      <protection locked="0"/>
    </xf>
    <xf numFmtId="0" fontId="51" fillId="0" borderId="20" xfId="0" applyFont="1" applyBorder="1" applyAlignment="1">
      <alignment vertical="center" wrapText="1"/>
    </xf>
    <xf numFmtId="0" fontId="49" fillId="0" borderId="42" xfId="0" applyFont="1" applyBorder="1" applyAlignment="1">
      <alignment vertical="center" wrapText="1"/>
    </xf>
    <xf numFmtId="0" fontId="52" fillId="0" borderId="21" xfId="0" applyFont="1" applyBorder="1"/>
    <xf numFmtId="0" fontId="5" fillId="3" borderId="20" xfId="0" applyFont="1" applyFill="1" applyBorder="1" applyAlignment="1" applyProtection="1">
      <alignment shrinkToFit="1"/>
      <protection locked="0"/>
    </xf>
    <xf numFmtId="0" fontId="52" fillId="0" borderId="20" xfId="0" applyFont="1" applyBorder="1" applyProtection="1">
      <protection locked="0"/>
    </xf>
    <xf numFmtId="0" fontId="28" fillId="3" borderId="3" xfId="0" applyFont="1" applyFill="1" applyBorder="1" applyAlignment="1">
      <alignment shrinkToFit="1"/>
    </xf>
    <xf numFmtId="0" fontId="28" fillId="3" borderId="33" xfId="0" applyFont="1" applyFill="1" applyBorder="1" applyAlignment="1">
      <alignment shrinkToFit="1"/>
    </xf>
    <xf numFmtId="0" fontId="45" fillId="0" borderId="42" xfId="0" applyFont="1" applyBorder="1"/>
    <xf numFmtId="0" fontId="27" fillId="3" borderId="0" xfId="1" applyFill="1" applyAlignment="1">
      <alignment vertical="center"/>
    </xf>
    <xf numFmtId="0" fontId="27" fillId="0" borderId="0" xfId="1" applyFill="1" applyBorder="1" applyAlignment="1">
      <alignment vertical="center"/>
    </xf>
    <xf numFmtId="0" fontId="5" fillId="0" borderId="3" xfId="0" applyFont="1" applyBorder="1" applyAlignment="1" applyProtection="1">
      <alignment shrinkToFit="1"/>
      <protection locked="0"/>
    </xf>
    <xf numFmtId="0" fontId="1" fillId="0" borderId="26" xfId="0" applyFont="1" applyBorder="1" applyProtection="1">
      <protection locked="0"/>
    </xf>
    <xf numFmtId="0" fontId="1" fillId="0" borderId="22" xfId="0" applyFont="1" applyBorder="1"/>
    <xf numFmtId="0" fontId="54" fillId="0" borderId="10" xfId="0" applyFont="1" applyBorder="1" applyProtection="1">
      <protection locked="0"/>
    </xf>
    <xf numFmtId="0" fontId="54" fillId="0" borderId="2" xfId="0" applyFont="1" applyBorder="1"/>
    <xf numFmtId="0" fontId="1" fillId="3" borderId="26" xfId="0" applyFont="1" applyFill="1" applyBorder="1" applyProtection="1">
      <protection locked="0"/>
    </xf>
    <xf numFmtId="0" fontId="1" fillId="3" borderId="22" xfId="0" applyFont="1" applyFill="1" applyBorder="1"/>
    <xf numFmtId="0" fontId="45" fillId="0" borderId="4" xfId="0" applyFont="1" applyBorder="1" applyAlignment="1" applyProtection="1">
      <alignment shrinkToFit="1"/>
      <protection locked="0"/>
    </xf>
    <xf numFmtId="0" fontId="45" fillId="3" borderId="21" xfId="0" applyFont="1" applyFill="1" applyBorder="1" applyAlignment="1" applyProtection="1">
      <alignment shrinkToFit="1"/>
      <protection locked="0"/>
    </xf>
    <xf numFmtId="0" fontId="28" fillId="0" borderId="44" xfId="0" applyFont="1" applyBorder="1" applyProtection="1">
      <protection locked="0"/>
    </xf>
    <xf numFmtId="0" fontId="49" fillId="0" borderId="41" xfId="0" applyFont="1" applyBorder="1" applyProtection="1">
      <protection locked="0"/>
    </xf>
    <xf numFmtId="0" fontId="25" fillId="0" borderId="15" xfId="0" applyFont="1" applyBorder="1" applyAlignment="1" applyProtection="1">
      <alignment shrinkToFit="1"/>
      <protection locked="0"/>
    </xf>
    <xf numFmtId="0" fontId="25" fillId="0" borderId="5" xfId="0" applyFont="1" applyBorder="1" applyAlignment="1" applyProtection="1">
      <alignment shrinkToFit="1"/>
      <protection locked="0"/>
    </xf>
    <xf numFmtId="0" fontId="25" fillId="0" borderId="43" xfId="0" applyFont="1" applyBorder="1" applyAlignment="1" applyProtection="1">
      <alignment shrinkToFit="1"/>
      <protection locked="0"/>
    </xf>
    <xf numFmtId="0" fontId="16" fillId="0" borderId="15" xfId="0" applyFont="1" applyBorder="1" applyAlignment="1" applyProtection="1">
      <alignment shrinkToFit="1"/>
      <protection locked="0"/>
    </xf>
    <xf numFmtId="0" fontId="55" fillId="0" borderId="4" xfId="0" applyFont="1" applyBorder="1" applyAlignment="1">
      <alignment horizontal="center" textRotation="90"/>
    </xf>
    <xf numFmtId="0" fontId="45" fillId="0" borderId="20" xfId="0" applyFont="1" applyBorder="1" applyAlignment="1">
      <alignment vertical="center" wrapText="1"/>
    </xf>
    <xf numFmtId="0" fontId="56" fillId="0" borderId="0" xfId="0" applyFont="1"/>
    <xf numFmtId="0" fontId="1" fillId="0" borderId="0" xfId="0" applyFont="1"/>
    <xf numFmtId="0" fontId="0" fillId="0" borderId="0" xfId="0" applyNumberFormat="1"/>
    <xf numFmtId="0" fontId="5" fillId="0" borderId="6" xfId="0" applyFont="1" applyBorder="1" applyAlignment="1" applyProtection="1">
      <alignment horizontal="center" textRotation="90" shrinkToFit="1"/>
      <protection locked="0"/>
    </xf>
    <xf numFmtId="0" fontId="5" fillId="0" borderId="18" xfId="0" applyFont="1" applyBorder="1" applyAlignment="1" applyProtection="1">
      <alignment horizontal="center" textRotation="90" shrinkToFit="1"/>
      <protection locked="0"/>
    </xf>
    <xf numFmtId="0" fontId="5" fillId="0" borderId="7" xfId="0" applyFont="1" applyBorder="1" applyAlignment="1" applyProtection="1">
      <alignment horizontal="center" textRotation="90"/>
      <protection locked="0"/>
    </xf>
    <xf numFmtId="0" fontId="5" fillId="0" borderId="19" xfId="0" applyFont="1" applyBorder="1" applyAlignment="1" applyProtection="1">
      <alignment horizontal="center" textRotation="90"/>
      <protection locked="0"/>
    </xf>
    <xf numFmtId="0" fontId="26" fillId="0" borderId="26" xfId="0" applyFont="1" applyBorder="1" applyAlignment="1" applyProtection="1">
      <alignment horizontal="center"/>
      <protection locked="0"/>
    </xf>
    <xf numFmtId="0" fontId="26" fillId="0" borderId="25" xfId="0" applyFont="1" applyBorder="1" applyAlignment="1" applyProtection="1">
      <alignment horizontal="center"/>
      <protection locked="0"/>
    </xf>
    <xf numFmtId="0" fontId="5" fillId="0" borderId="53" xfId="0" applyFont="1" applyBorder="1" applyAlignment="1" applyProtection="1">
      <alignment horizontal="center" textRotation="90" shrinkToFit="1"/>
      <protection locked="0"/>
    </xf>
    <xf numFmtId="0" fontId="5" fillId="0" borderId="54" xfId="0" applyFont="1" applyBorder="1" applyAlignment="1" applyProtection="1">
      <alignment horizontal="center" textRotation="90"/>
      <protection locked="0"/>
    </xf>
    <xf numFmtId="0" fontId="26" fillId="0" borderId="39" xfId="0" applyFont="1" applyBorder="1" applyAlignment="1" applyProtection="1">
      <alignment horizontal="center"/>
      <protection locked="0"/>
    </xf>
    <xf numFmtId="0" fontId="26" fillId="0" borderId="38" xfId="0" applyFont="1" applyBorder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41" TargetMode="External"/><Relationship Id="rId13" Type="http://schemas.openxmlformats.org/officeDocument/2006/relationships/hyperlink" Target="http://dispace.edu.nstu.ru/personal/index/38835" TargetMode="External"/><Relationship Id="rId18" Type="http://schemas.openxmlformats.org/officeDocument/2006/relationships/hyperlink" Target="http://dispace.edu.nstu.ru/personal/index/38825" TargetMode="External"/><Relationship Id="rId3" Type="http://schemas.openxmlformats.org/officeDocument/2006/relationships/hyperlink" Target="http://dispace.edu.nstu.ru/personal/index/38815" TargetMode="External"/><Relationship Id="rId21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38826" TargetMode="External"/><Relationship Id="rId12" Type="http://schemas.openxmlformats.org/officeDocument/2006/relationships/hyperlink" Target="http://dispace.edu.nstu.ru/personal/index/38884" TargetMode="External"/><Relationship Id="rId17" Type="http://schemas.openxmlformats.org/officeDocument/2006/relationships/hyperlink" Target="http://dispace.edu.nstu.ru/personal/index/38881" TargetMode="External"/><Relationship Id="rId2" Type="http://schemas.openxmlformats.org/officeDocument/2006/relationships/hyperlink" Target="http://dispace.edu.nstu.ru/personal/index/38817" TargetMode="External"/><Relationship Id="rId16" Type="http://schemas.openxmlformats.org/officeDocument/2006/relationships/hyperlink" Target="http://dispace.edu.nstu.ru/personal/index/38834" TargetMode="External"/><Relationship Id="rId20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dispace.edu.nstu.ru/personal/index/38819" TargetMode="External"/><Relationship Id="rId6" Type="http://schemas.openxmlformats.org/officeDocument/2006/relationships/hyperlink" Target="http://dispace.edu.nstu.ru/personal/index/38829" TargetMode="External"/><Relationship Id="rId11" Type="http://schemas.openxmlformats.org/officeDocument/2006/relationships/hyperlink" Target="http://dispace.edu.nstu.ru/personal/index/38833" TargetMode="External"/><Relationship Id="rId5" Type="http://schemas.openxmlformats.org/officeDocument/2006/relationships/hyperlink" Target="http://dispace.edu.nstu.ru/personal/index/38889" TargetMode="External"/><Relationship Id="rId15" Type="http://schemas.openxmlformats.org/officeDocument/2006/relationships/hyperlink" Target="http://dispace.edu.nstu.ru/personal/index/38837" TargetMode="External"/><Relationship Id="rId10" Type="http://schemas.openxmlformats.org/officeDocument/2006/relationships/hyperlink" Target="http://dispace.edu.nstu.ru/personal/index/38852" TargetMode="External"/><Relationship Id="rId19" Type="http://schemas.openxmlformats.org/officeDocument/2006/relationships/hyperlink" Target="http://criminallaw.uf.nstu.ru/" TargetMode="External"/><Relationship Id="rId4" Type="http://schemas.openxmlformats.org/officeDocument/2006/relationships/hyperlink" Target="http://dispace.edu.nstu.ru/personal/index/38887" TargetMode="External"/><Relationship Id="rId9" Type="http://schemas.openxmlformats.org/officeDocument/2006/relationships/hyperlink" Target="http://dispace.edu.nstu.ru/personal/index/38848" TargetMode="External"/><Relationship Id="rId14" Type="http://schemas.openxmlformats.org/officeDocument/2006/relationships/hyperlink" Target="http://dispace.edu.nstu.ru/personal/index/38836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43" TargetMode="External"/><Relationship Id="rId13" Type="http://schemas.openxmlformats.org/officeDocument/2006/relationships/hyperlink" Target="http://dispace.edu.nstu.ru/personal/index/38879" TargetMode="External"/><Relationship Id="rId18" Type="http://schemas.openxmlformats.org/officeDocument/2006/relationships/hyperlink" Target="http://dispace.edu.nstu.ru/didesk/course/show/1033" TargetMode="External"/><Relationship Id="rId3" Type="http://schemas.openxmlformats.org/officeDocument/2006/relationships/hyperlink" Target="http://dispace.edu.nstu.ru/personal/index/38820" TargetMode="External"/><Relationship Id="rId7" Type="http://schemas.openxmlformats.org/officeDocument/2006/relationships/hyperlink" Target="http://dispace.edu.nstu.ru/personal/index/38824" TargetMode="External"/><Relationship Id="rId12" Type="http://schemas.openxmlformats.org/officeDocument/2006/relationships/hyperlink" Target="http://dispace.edu.nstu.ru/personal/index/38906" TargetMode="External"/><Relationship Id="rId17" Type="http://schemas.openxmlformats.org/officeDocument/2006/relationships/hyperlink" Target="http://criminallaw.uf.nstu.ru/" TargetMode="External"/><Relationship Id="rId2" Type="http://schemas.openxmlformats.org/officeDocument/2006/relationships/hyperlink" Target="http://dispace.edu.nstu.ru/personal/index/38888" TargetMode="External"/><Relationship Id="rId16" Type="http://schemas.openxmlformats.org/officeDocument/2006/relationships/hyperlink" Target="http://dispace.edu.nstu.ru/personal/index/38831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dispace.edu.nstu.ru/personal/index/38866" TargetMode="External"/><Relationship Id="rId6" Type="http://schemas.openxmlformats.org/officeDocument/2006/relationships/hyperlink" Target="http://dispace.edu.nstu.ru/personal/index/38827" TargetMode="External"/><Relationship Id="rId11" Type="http://schemas.openxmlformats.org/officeDocument/2006/relationships/hyperlink" Target="http://dispace.edu.nstu.ru/personal/index/38832" TargetMode="External"/><Relationship Id="rId5" Type="http://schemas.openxmlformats.org/officeDocument/2006/relationships/hyperlink" Target="http://dispace.edu.nstu.ru/personal/index/38813" TargetMode="External"/><Relationship Id="rId15" Type="http://schemas.openxmlformats.org/officeDocument/2006/relationships/hyperlink" Target="http://dispace.edu.nstu.ru/personal/index/38878" TargetMode="External"/><Relationship Id="rId10" Type="http://schemas.openxmlformats.org/officeDocument/2006/relationships/hyperlink" Target="http://dispace.edu.nstu.ru/personal/index/38855" TargetMode="External"/><Relationship Id="rId19" Type="http://schemas.openxmlformats.org/officeDocument/2006/relationships/hyperlink" Target="mailto:knk3746@mail.ru" TargetMode="External"/><Relationship Id="rId4" Type="http://schemas.openxmlformats.org/officeDocument/2006/relationships/hyperlink" Target="http://dispace.edu.nstu.ru/personal/index/38814" TargetMode="External"/><Relationship Id="rId9" Type="http://schemas.openxmlformats.org/officeDocument/2006/relationships/hyperlink" Target="http://dispace.edu.nstu.ru/personal/index/38850" TargetMode="External"/><Relationship Id="rId14" Type="http://schemas.openxmlformats.org/officeDocument/2006/relationships/hyperlink" Target="http://dispace.edu.nstu.ru/personal/index/38904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915" TargetMode="External"/><Relationship Id="rId13" Type="http://schemas.openxmlformats.org/officeDocument/2006/relationships/hyperlink" Target="http://dispace.edu.nstu.ru/personal/index/38898" TargetMode="External"/><Relationship Id="rId18" Type="http://schemas.openxmlformats.org/officeDocument/2006/relationships/hyperlink" Target="http://dispace.edu.nstu.ru/personal/index/38907" TargetMode="External"/><Relationship Id="rId3" Type="http://schemas.openxmlformats.org/officeDocument/2006/relationships/hyperlink" Target="http://dispace.edu.nstu.ru/personal/index/38937" TargetMode="External"/><Relationship Id="rId21" Type="http://schemas.openxmlformats.org/officeDocument/2006/relationships/hyperlink" Target="http://dispace.edu.nstu.ru/didesk/course/show/1033" TargetMode="External"/><Relationship Id="rId7" Type="http://schemas.openxmlformats.org/officeDocument/2006/relationships/hyperlink" Target="http://dispace.edu.nstu.ru/personal/index/38941" TargetMode="External"/><Relationship Id="rId12" Type="http://schemas.openxmlformats.org/officeDocument/2006/relationships/hyperlink" Target="http://dispace.edu.nstu.ru/personal/index/38901" TargetMode="External"/><Relationship Id="rId17" Type="http://schemas.openxmlformats.org/officeDocument/2006/relationships/hyperlink" Target="http://dispace.edu.nstu.ru/personal/index/38930" TargetMode="External"/><Relationship Id="rId2" Type="http://schemas.openxmlformats.org/officeDocument/2006/relationships/hyperlink" Target="http://dispace.edu.nstu.ru/personal/index/38885" TargetMode="External"/><Relationship Id="rId16" Type="http://schemas.openxmlformats.org/officeDocument/2006/relationships/hyperlink" Target="http://dispace.edu.nstu.ru/personal/index/38958" TargetMode="External"/><Relationship Id="rId20" Type="http://schemas.openxmlformats.org/officeDocument/2006/relationships/hyperlink" Target="http://criminallaw.uf.nstu.ru/" TargetMode="External"/><Relationship Id="rId1" Type="http://schemas.openxmlformats.org/officeDocument/2006/relationships/hyperlink" Target="http://dispace.edu.nstu.ru/personal/index/38862" TargetMode="External"/><Relationship Id="rId6" Type="http://schemas.openxmlformats.org/officeDocument/2006/relationships/hyperlink" Target="http://dispace.edu.nstu.ru/personal/index/38917" TargetMode="External"/><Relationship Id="rId11" Type="http://schemas.openxmlformats.org/officeDocument/2006/relationships/hyperlink" Target="http://dispace.edu.nstu.ru/personal/index/38948" TargetMode="External"/><Relationship Id="rId5" Type="http://schemas.openxmlformats.org/officeDocument/2006/relationships/hyperlink" Target="http://dispace.edu.nstu.ru/personal/index/38894" TargetMode="External"/><Relationship Id="rId15" Type="http://schemas.openxmlformats.org/officeDocument/2006/relationships/hyperlink" Target="http://dispace.edu.nstu.ru/personal/index/38908" TargetMode="External"/><Relationship Id="rId10" Type="http://schemas.openxmlformats.org/officeDocument/2006/relationships/hyperlink" Target="http://dispace.edu.nstu.ru/personal/index/38919" TargetMode="External"/><Relationship Id="rId19" Type="http://schemas.openxmlformats.org/officeDocument/2006/relationships/hyperlink" Target="http://dispace.edu.nstu.ru/personal/index/38933" TargetMode="External"/><Relationship Id="rId4" Type="http://schemas.openxmlformats.org/officeDocument/2006/relationships/hyperlink" Target="http://dispace.edu.nstu.ru/personal/index/38934" TargetMode="External"/><Relationship Id="rId9" Type="http://schemas.openxmlformats.org/officeDocument/2006/relationships/hyperlink" Target="http://dispace.edu.nstu.ru/personal/index/38916" TargetMode="External"/><Relationship Id="rId14" Type="http://schemas.openxmlformats.org/officeDocument/2006/relationships/hyperlink" Target="http://dispace.edu.nstu.ru/personal/index/38896" TargetMode="External"/><Relationship Id="rId22" Type="http://schemas.openxmlformats.org/officeDocument/2006/relationships/hyperlink" Target="mailto:knk3746@mail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92" TargetMode="External"/><Relationship Id="rId13" Type="http://schemas.openxmlformats.org/officeDocument/2006/relationships/hyperlink" Target="http://dispace.edu.nstu.ru/personal/index/38954" TargetMode="External"/><Relationship Id="rId18" Type="http://schemas.openxmlformats.org/officeDocument/2006/relationships/hyperlink" Target="http://dispace.edu.nstu.ru/didesk/course/show/1033" TargetMode="External"/><Relationship Id="rId3" Type="http://schemas.openxmlformats.org/officeDocument/2006/relationships/hyperlink" Target="http://dispace.edu.nstu.ru/personal/index/38912" TargetMode="External"/><Relationship Id="rId7" Type="http://schemas.openxmlformats.org/officeDocument/2006/relationships/hyperlink" Target="http://dispace.edu.nstu.ru/personal/index/38840" TargetMode="External"/><Relationship Id="rId12" Type="http://schemas.openxmlformats.org/officeDocument/2006/relationships/hyperlink" Target="http://dispace.edu.nstu.ru/personal/index/38842" TargetMode="External"/><Relationship Id="rId17" Type="http://schemas.openxmlformats.org/officeDocument/2006/relationships/hyperlink" Target="http://criminallaw.uf.nstu.ru/" TargetMode="External"/><Relationship Id="rId2" Type="http://schemas.openxmlformats.org/officeDocument/2006/relationships/hyperlink" Target="http://dispace.edu.nstu.ru/personal/index/38864" TargetMode="External"/><Relationship Id="rId16" Type="http://schemas.openxmlformats.org/officeDocument/2006/relationships/hyperlink" Target="http://dispace.edu.nstu.ru/personal/index/38929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http://dispace.edu.nstu.ru/personal/index/38935" TargetMode="External"/><Relationship Id="rId6" Type="http://schemas.openxmlformats.org/officeDocument/2006/relationships/hyperlink" Target="http://dispace.edu.nstu.ru/personal/index/38863" TargetMode="External"/><Relationship Id="rId11" Type="http://schemas.openxmlformats.org/officeDocument/2006/relationships/hyperlink" Target="http://dispace.edu.nstu.ru/personal/index/38845" TargetMode="External"/><Relationship Id="rId5" Type="http://schemas.openxmlformats.org/officeDocument/2006/relationships/hyperlink" Target="http://dispace.edu.nstu.ru/personal/index/38911" TargetMode="External"/><Relationship Id="rId15" Type="http://schemas.openxmlformats.org/officeDocument/2006/relationships/hyperlink" Target="http://dispace.edu.nstu.ru/personal/index/38883" TargetMode="External"/><Relationship Id="rId10" Type="http://schemas.openxmlformats.org/officeDocument/2006/relationships/hyperlink" Target="http://dispace.edu.nstu.ru/personal/index/38846" TargetMode="External"/><Relationship Id="rId19" Type="http://schemas.openxmlformats.org/officeDocument/2006/relationships/hyperlink" Target="mailto:knk3746@mail.ru" TargetMode="External"/><Relationship Id="rId4" Type="http://schemas.openxmlformats.org/officeDocument/2006/relationships/hyperlink" Target="http://dispace.edu.nstu.ru/personal/index/38914" TargetMode="External"/><Relationship Id="rId9" Type="http://schemas.openxmlformats.org/officeDocument/2006/relationships/hyperlink" Target="http://dispace.edu.nstu.ru/personal/index/23497" TargetMode="External"/><Relationship Id="rId14" Type="http://schemas.openxmlformats.org/officeDocument/2006/relationships/hyperlink" Target="http://dispace.edu.nstu.ru/personal/index/38922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knk3746@mail.ru" TargetMode="External"/><Relationship Id="rId3" Type="http://schemas.openxmlformats.org/officeDocument/2006/relationships/hyperlink" Target="http://dispace.edu.nstu.ru/personal/index/38882" TargetMode="External"/><Relationship Id="rId7" Type="http://schemas.openxmlformats.org/officeDocument/2006/relationships/hyperlink" Target="http://dispace.edu.nstu.ru/didesk/course/show/1033" TargetMode="External"/><Relationship Id="rId2" Type="http://schemas.openxmlformats.org/officeDocument/2006/relationships/hyperlink" Target="http://dispace.edu.nstu.ru/personal/index/38897" TargetMode="External"/><Relationship Id="rId1" Type="http://schemas.openxmlformats.org/officeDocument/2006/relationships/hyperlink" Target="http://dispace.edu.nstu.ru/personal/index/38823" TargetMode="External"/><Relationship Id="rId6" Type="http://schemas.openxmlformats.org/officeDocument/2006/relationships/hyperlink" Target="http://criminallaw.uf.nstu.ru/" TargetMode="External"/><Relationship Id="rId5" Type="http://schemas.openxmlformats.org/officeDocument/2006/relationships/hyperlink" Target="http://dispace.edu.nstu.ru/personal/index/38861" TargetMode="External"/><Relationship Id="rId4" Type="http://schemas.openxmlformats.org/officeDocument/2006/relationships/hyperlink" Target="http://dispace.edu.nstu.ru/personal/index/38858" TargetMode="External"/><Relationship Id="rId9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946" TargetMode="External"/><Relationship Id="rId13" Type="http://schemas.openxmlformats.org/officeDocument/2006/relationships/hyperlink" Target="http://dispace.edu.nstu.ru/personal/index/38905" TargetMode="External"/><Relationship Id="rId18" Type="http://schemas.openxmlformats.org/officeDocument/2006/relationships/hyperlink" Target="http://criminallaw.uf.nstu.ru/" TargetMode="External"/><Relationship Id="rId3" Type="http://schemas.openxmlformats.org/officeDocument/2006/relationships/hyperlink" Target="http://dispace.edu.nstu.ru/personal/index/38936" TargetMode="External"/><Relationship Id="rId21" Type="http://schemas.openxmlformats.org/officeDocument/2006/relationships/printerSettings" Target="../printerSettings/printerSettings5.bin"/><Relationship Id="rId7" Type="http://schemas.openxmlformats.org/officeDocument/2006/relationships/hyperlink" Target="http://dispace.edu.nstu.ru/personal/index/38953" TargetMode="External"/><Relationship Id="rId12" Type="http://schemas.openxmlformats.org/officeDocument/2006/relationships/hyperlink" Target="http://dispace.edu.nstu.ru/personal/index/38924" TargetMode="External"/><Relationship Id="rId17" Type="http://schemas.openxmlformats.org/officeDocument/2006/relationships/hyperlink" Target="http://dispace.edu.nstu.ru/personal/index/38959" TargetMode="External"/><Relationship Id="rId2" Type="http://schemas.openxmlformats.org/officeDocument/2006/relationships/hyperlink" Target="http://dispace.edu.nstu.ru/personal/index/38938" TargetMode="External"/><Relationship Id="rId16" Type="http://schemas.openxmlformats.org/officeDocument/2006/relationships/hyperlink" Target="http://dispace.edu.nstu.ru/personal/index/38909" TargetMode="External"/><Relationship Id="rId20" Type="http://schemas.openxmlformats.org/officeDocument/2006/relationships/hyperlink" Target="mailto:knk3746@mail.ru" TargetMode="External"/><Relationship Id="rId1" Type="http://schemas.openxmlformats.org/officeDocument/2006/relationships/hyperlink" Target="http://dispace.edu.nstu.ru/personal/index/38913" TargetMode="External"/><Relationship Id="rId6" Type="http://schemas.openxmlformats.org/officeDocument/2006/relationships/hyperlink" Target="http://dispace.edu.nstu.ru/personal/index/38947" TargetMode="External"/><Relationship Id="rId11" Type="http://schemas.openxmlformats.org/officeDocument/2006/relationships/hyperlink" Target="http://dispace.edu.nstu.ru/personal/index/38923" TargetMode="External"/><Relationship Id="rId5" Type="http://schemas.openxmlformats.org/officeDocument/2006/relationships/hyperlink" Target="http://dispace.edu.nstu.ru/personal/index/38895" TargetMode="External"/><Relationship Id="rId15" Type="http://schemas.openxmlformats.org/officeDocument/2006/relationships/hyperlink" Target="http://dispace.edu.nstu.ru/personal/index/38931" TargetMode="External"/><Relationship Id="rId10" Type="http://schemas.openxmlformats.org/officeDocument/2006/relationships/hyperlink" Target="http://dispace.edu.nstu.ru/personal/index/38918" TargetMode="External"/><Relationship Id="rId19" Type="http://schemas.openxmlformats.org/officeDocument/2006/relationships/hyperlink" Target="http://dispace.edu.nstu.ru/didesk/course/show/1033" TargetMode="External"/><Relationship Id="rId4" Type="http://schemas.openxmlformats.org/officeDocument/2006/relationships/hyperlink" Target="http://dispace.edu.nstu.ru/personal/index/38910" TargetMode="External"/><Relationship Id="rId9" Type="http://schemas.openxmlformats.org/officeDocument/2006/relationships/hyperlink" Target="http://dispace.edu.nstu.ru/personal/index/38920" TargetMode="External"/><Relationship Id="rId14" Type="http://schemas.openxmlformats.org/officeDocument/2006/relationships/hyperlink" Target="http://dispace.edu.nstu.ru/personal/index/38957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34"/>
  <sheetViews>
    <sheetView zoomScale="80" zoomScaleNormal="80" workbookViewId="0">
      <selection activeCell="AR8" sqref="AR8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23"/>
      <c r="S1" s="323"/>
      <c r="T1" s="321"/>
      <c r="U1" s="323" t="s">
        <v>188</v>
      </c>
      <c r="V1" s="323"/>
      <c r="W1" s="323"/>
      <c r="X1" s="323"/>
      <c r="Y1" s="323"/>
      <c r="Z1" s="324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36" t="s">
        <v>210</v>
      </c>
      <c r="AK1" s="337"/>
      <c r="AL1" s="338"/>
      <c r="AM1" s="332" t="s">
        <v>206</v>
      </c>
      <c r="AN1" s="333"/>
      <c r="AO1" s="332"/>
      <c r="AP1" s="332"/>
      <c r="AQ1" s="332"/>
      <c r="AR1" s="332"/>
      <c r="AS1" s="333"/>
      <c r="AT1" s="333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203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21" thickBot="1">
      <c r="B3" s="329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s="31" customFormat="1" ht="66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322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7" t="s">
        <v>323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65</v>
      </c>
      <c r="C6" s="76">
        <v>2</v>
      </c>
      <c r="D6" s="77">
        <v>5</v>
      </c>
      <c r="E6" s="78">
        <v>4</v>
      </c>
      <c r="F6" s="79">
        <v>5</v>
      </c>
      <c r="G6" s="80">
        <v>5</v>
      </c>
      <c r="H6" s="76">
        <v>1</v>
      </c>
      <c r="I6" s="78"/>
      <c r="J6" s="78">
        <v>5</v>
      </c>
      <c r="K6" s="79">
        <v>5</v>
      </c>
      <c r="L6" s="82">
        <v>5</v>
      </c>
      <c r="M6" s="76">
        <v>1</v>
      </c>
      <c r="N6" s="83">
        <v>4</v>
      </c>
      <c r="O6" s="78">
        <v>5</v>
      </c>
      <c r="P6" s="84">
        <v>4</v>
      </c>
      <c r="Q6" s="84">
        <v>5</v>
      </c>
      <c r="R6" s="85">
        <v>5</v>
      </c>
      <c r="S6" s="86">
        <f t="shared" ref="S6:S23" si="0">IF(SUM(C6:R6)/2.5&lt;=21,SUM(C6:R6)/2.5,21)</f>
        <v>21</v>
      </c>
      <c r="T6" s="87">
        <f>IF(S6&lt;7,0,IF(S6&lt;14,1,2))</f>
        <v>2</v>
      </c>
      <c r="U6" s="76">
        <v>1</v>
      </c>
      <c r="V6" s="88">
        <v>5</v>
      </c>
      <c r="W6" s="88">
        <v>5</v>
      </c>
      <c r="X6" s="78">
        <v>5</v>
      </c>
      <c r="Y6" s="78">
        <v>4</v>
      </c>
      <c r="Z6" s="80">
        <v>5</v>
      </c>
      <c r="AA6" s="76">
        <v>1</v>
      </c>
      <c r="AB6" s="89">
        <v>4</v>
      </c>
      <c r="AC6" s="376">
        <v>4</v>
      </c>
      <c r="AD6" s="78"/>
      <c r="AE6" s="90">
        <v>4</v>
      </c>
      <c r="AF6" s="367">
        <v>4</v>
      </c>
      <c r="AG6" s="76">
        <v>1</v>
      </c>
      <c r="AH6" s="81"/>
      <c r="AI6" s="81"/>
      <c r="AJ6" s="78">
        <v>5</v>
      </c>
      <c r="AK6" s="78">
        <v>5</v>
      </c>
      <c r="AL6" s="78">
        <v>4</v>
      </c>
      <c r="AM6" s="86">
        <f t="shared" ref="AM6:AM23" si="1">IF(SUM(U6:AL6,S6)/2&lt;=39,SUM(U6:AL6,S6)/2,39)</f>
        <v>39</v>
      </c>
      <c r="AN6" s="87">
        <f>IF(AM6&lt;15,0,IF(AM6&lt;30,1,2))</f>
        <v>2</v>
      </c>
      <c r="AO6" s="76">
        <v>1</v>
      </c>
      <c r="AP6" s="367">
        <v>2</v>
      </c>
      <c r="AQ6" s="367"/>
      <c r="AR6" s="92">
        <v>1</v>
      </c>
      <c r="AS6" s="93">
        <v>5</v>
      </c>
      <c r="AT6" s="93">
        <v>5</v>
      </c>
      <c r="AU6" s="92"/>
      <c r="AV6" s="91"/>
      <c r="AW6" s="78">
        <v>4</v>
      </c>
      <c r="AX6" s="93"/>
      <c r="AY6" s="90"/>
      <c r="AZ6" s="89">
        <v>5</v>
      </c>
      <c r="BA6" s="94">
        <v>4</v>
      </c>
      <c r="BB6" s="95">
        <v>5</v>
      </c>
      <c r="BC6" s="96">
        <f t="shared" ref="BC6:BC23" si="2">IF(SUM(AM6,AO6:BB6)/1.5&lt;=80,SUM(AM6,AO6:BB6)/1.5,80)</f>
        <v>47.333333333333336</v>
      </c>
      <c r="BD6" s="97"/>
      <c r="BE6" s="98"/>
      <c r="BF6" s="99">
        <f>IF(SUM(BC6,BD6:BE6)&lt;=100,SUM(BC6,BD6:BE6),100)</f>
        <v>47.333333333333336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101">
        <f>IF(BF6&lt;50,2,IF(BF6&lt;74,3,IF(BF6&lt;87,4,5)))</f>
        <v>2</v>
      </c>
      <c r="BI6" s="102"/>
      <c r="BJ6" s="103"/>
      <c r="BK6" s="206" t="s">
        <v>98</v>
      </c>
      <c r="BL6" s="207"/>
      <c r="BM6" s="207"/>
      <c r="BN6" s="207"/>
      <c r="BO6" s="339"/>
    </row>
    <row r="7" spans="1:67" ht="18.75">
      <c r="A7" s="74">
        <v>2</v>
      </c>
      <c r="B7" s="75" t="s">
        <v>66</v>
      </c>
      <c r="C7" s="76">
        <v>2</v>
      </c>
      <c r="D7" s="77">
        <v>5</v>
      </c>
      <c r="E7" s="78">
        <v>4</v>
      </c>
      <c r="F7" s="79">
        <v>4</v>
      </c>
      <c r="G7" s="80">
        <v>5</v>
      </c>
      <c r="H7" s="76"/>
      <c r="I7" s="78"/>
      <c r="J7" s="78">
        <v>4</v>
      </c>
      <c r="K7" s="79">
        <v>5</v>
      </c>
      <c r="L7" s="82">
        <v>4</v>
      </c>
      <c r="M7" s="76"/>
      <c r="N7" s="83">
        <v>4</v>
      </c>
      <c r="O7" s="78">
        <v>4</v>
      </c>
      <c r="P7" s="78">
        <v>4</v>
      </c>
      <c r="Q7" s="79"/>
      <c r="R7" s="85"/>
      <c r="S7" s="86">
        <f t="shared" si="0"/>
        <v>18</v>
      </c>
      <c r="T7" s="87">
        <f t="shared" ref="T7:T23" si="3">IF(S7&lt;7,0,IF(S7&lt;14,1,2))</f>
        <v>2</v>
      </c>
      <c r="U7" s="76"/>
      <c r="V7" s="88"/>
      <c r="W7" s="88"/>
      <c r="X7" s="78"/>
      <c r="Y7" s="78"/>
      <c r="Z7" s="80"/>
      <c r="AA7" s="76"/>
      <c r="AB7" s="89"/>
      <c r="AC7" s="376">
        <v>5</v>
      </c>
      <c r="AD7" s="78"/>
      <c r="AE7" s="90"/>
      <c r="AF7" s="367">
        <v>2</v>
      </c>
      <c r="AG7" s="76"/>
      <c r="AH7" s="81"/>
      <c r="AI7" s="81"/>
      <c r="AJ7" s="78"/>
      <c r="AK7" s="78"/>
      <c r="AL7" s="78"/>
      <c r="AM7" s="86">
        <f t="shared" si="1"/>
        <v>12.5</v>
      </c>
      <c r="AN7" s="87">
        <f t="shared" ref="AN7:AN23" si="4">IF(AM7&lt;15,0,IF(AM7&lt;30,1,2))</f>
        <v>0</v>
      </c>
      <c r="AO7" s="76"/>
      <c r="AP7" s="367">
        <v>2</v>
      </c>
      <c r="AQ7" s="367"/>
      <c r="AR7" s="92">
        <v>1</v>
      </c>
      <c r="AS7" s="93">
        <v>4</v>
      </c>
      <c r="AT7" s="93">
        <v>4</v>
      </c>
      <c r="AU7" s="92"/>
      <c r="AV7" s="91"/>
      <c r="AW7" s="78">
        <v>4</v>
      </c>
      <c r="AX7" s="93"/>
      <c r="AY7" s="90"/>
      <c r="AZ7" s="89"/>
      <c r="BA7" s="94"/>
      <c r="BB7" s="95">
        <v>5</v>
      </c>
      <c r="BC7" s="96">
        <f t="shared" si="2"/>
        <v>21.666666666666668</v>
      </c>
      <c r="BD7" s="104"/>
      <c r="BE7" s="105"/>
      <c r="BF7" s="99">
        <f t="shared" ref="BF7:BF23" si="5">IF(SUM(BC7,BD7:BE7)&lt;=100,SUM(BC7,BD7:BE7),100)</f>
        <v>21.666666666666668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8" t="s">
        <v>225</v>
      </c>
      <c r="BL7" s="340"/>
      <c r="BM7" s="340"/>
      <c r="BN7" s="340"/>
      <c r="BO7" s="341"/>
    </row>
    <row r="8" spans="1:67" ht="18.75">
      <c r="A8" s="108">
        <v>3</v>
      </c>
      <c r="B8" s="75" t="s">
        <v>67</v>
      </c>
      <c r="C8" s="109">
        <v>1</v>
      </c>
      <c r="D8" s="110">
        <v>5</v>
      </c>
      <c r="E8" s="111">
        <v>5</v>
      </c>
      <c r="F8" s="79">
        <v>5</v>
      </c>
      <c r="G8" s="113">
        <v>5</v>
      </c>
      <c r="H8" s="109">
        <v>1</v>
      </c>
      <c r="I8" s="111"/>
      <c r="J8" s="111">
        <v>4</v>
      </c>
      <c r="K8" s="112">
        <v>4</v>
      </c>
      <c r="L8" s="115"/>
      <c r="M8" s="109">
        <v>1</v>
      </c>
      <c r="N8" s="116">
        <v>4</v>
      </c>
      <c r="O8" s="116">
        <v>4</v>
      </c>
      <c r="P8" s="116">
        <v>4</v>
      </c>
      <c r="Q8" s="117"/>
      <c r="R8" s="118"/>
      <c r="S8" s="119">
        <f t="shared" si="0"/>
        <v>17.2</v>
      </c>
      <c r="T8" s="120">
        <f t="shared" si="3"/>
        <v>2</v>
      </c>
      <c r="U8" s="109">
        <v>1</v>
      </c>
      <c r="V8" s="121">
        <v>4</v>
      </c>
      <c r="W8" s="121"/>
      <c r="X8" s="111"/>
      <c r="Y8" s="111"/>
      <c r="Z8" s="113"/>
      <c r="AA8" s="109">
        <v>1</v>
      </c>
      <c r="AB8" s="89"/>
      <c r="AC8" s="375">
        <v>4</v>
      </c>
      <c r="AD8" s="111"/>
      <c r="AE8" s="90"/>
      <c r="AF8" s="367">
        <v>2</v>
      </c>
      <c r="AG8" s="109">
        <v>1</v>
      </c>
      <c r="AH8" s="114"/>
      <c r="AI8" s="114"/>
      <c r="AJ8" s="111">
        <v>4</v>
      </c>
      <c r="AK8" s="111">
        <v>4</v>
      </c>
      <c r="AL8" s="111"/>
      <c r="AM8" s="119">
        <f t="shared" si="1"/>
        <v>19.100000000000001</v>
      </c>
      <c r="AN8" s="120">
        <f t="shared" si="4"/>
        <v>1</v>
      </c>
      <c r="AO8" s="109"/>
      <c r="AP8" s="375">
        <v>4</v>
      </c>
      <c r="AQ8" s="367"/>
      <c r="AR8" s="123"/>
      <c r="AS8" s="124">
        <v>4</v>
      </c>
      <c r="AT8" s="124"/>
      <c r="AU8" s="123">
        <v>4</v>
      </c>
      <c r="AV8" s="122">
        <v>4</v>
      </c>
      <c r="AW8" s="111">
        <v>4</v>
      </c>
      <c r="AX8" s="124"/>
      <c r="AY8" s="90"/>
      <c r="AZ8" s="89">
        <v>5</v>
      </c>
      <c r="BA8" s="94">
        <v>4</v>
      </c>
      <c r="BB8" s="125">
        <v>5</v>
      </c>
      <c r="BC8" s="126">
        <f t="shared" si="2"/>
        <v>35.4</v>
      </c>
      <c r="BD8" s="104"/>
      <c r="BE8" s="105"/>
      <c r="BF8" s="127">
        <f t="shared" si="5"/>
        <v>35.4</v>
      </c>
      <c r="BG8" s="89" t="str">
        <f t="shared" si="6"/>
        <v>FX</v>
      </c>
      <c r="BH8" s="128">
        <f t="shared" ref="BH8:BH23" si="7">IF(BF8&lt;50,2,IF(BF8&lt;74,3,IF(BF8&lt;87,4,5)))</f>
        <v>2</v>
      </c>
      <c r="BI8" s="129"/>
      <c r="BJ8" s="130"/>
      <c r="BK8" s="342" t="s">
        <v>109</v>
      </c>
      <c r="BL8" s="343"/>
      <c r="BM8" s="343"/>
      <c r="BN8" s="343"/>
      <c r="BO8" s="344"/>
    </row>
    <row r="9" spans="1:67" ht="18.75">
      <c r="A9" s="108">
        <v>4</v>
      </c>
      <c r="B9" s="75" t="s">
        <v>68</v>
      </c>
      <c r="C9" s="109">
        <v>1</v>
      </c>
      <c r="D9" s="110">
        <v>4</v>
      </c>
      <c r="E9" s="111">
        <v>4</v>
      </c>
      <c r="F9" s="112">
        <v>5</v>
      </c>
      <c r="G9" s="113">
        <v>5</v>
      </c>
      <c r="H9" s="109">
        <v>1</v>
      </c>
      <c r="I9" s="131"/>
      <c r="J9" s="111">
        <v>4</v>
      </c>
      <c r="K9" s="112">
        <v>4</v>
      </c>
      <c r="L9" s="115">
        <v>5</v>
      </c>
      <c r="M9" s="109">
        <v>1</v>
      </c>
      <c r="N9" s="116">
        <v>4</v>
      </c>
      <c r="O9" s="116">
        <v>5</v>
      </c>
      <c r="P9" s="116">
        <v>5</v>
      </c>
      <c r="Q9" s="117">
        <v>5</v>
      </c>
      <c r="R9" s="118">
        <v>5</v>
      </c>
      <c r="S9" s="119">
        <f t="shared" si="0"/>
        <v>21</v>
      </c>
      <c r="T9" s="120">
        <f t="shared" si="3"/>
        <v>2</v>
      </c>
      <c r="U9" s="109">
        <v>1</v>
      </c>
      <c r="V9" s="121">
        <v>4</v>
      </c>
      <c r="W9" s="121">
        <v>5</v>
      </c>
      <c r="X9" s="111">
        <v>5</v>
      </c>
      <c r="Y9" s="111">
        <v>4</v>
      </c>
      <c r="Z9" s="113">
        <v>4</v>
      </c>
      <c r="AA9" s="109">
        <v>1</v>
      </c>
      <c r="AB9" s="89">
        <v>5</v>
      </c>
      <c r="AC9" s="375">
        <v>4</v>
      </c>
      <c r="AD9" s="111"/>
      <c r="AE9" s="90">
        <v>5</v>
      </c>
      <c r="AF9" s="367">
        <v>2</v>
      </c>
      <c r="AG9" s="109"/>
      <c r="AH9" s="114"/>
      <c r="AI9" s="114"/>
      <c r="AJ9" s="111">
        <v>5</v>
      </c>
      <c r="AK9" s="111">
        <v>5</v>
      </c>
      <c r="AL9" s="111">
        <v>5</v>
      </c>
      <c r="AM9" s="119">
        <f t="shared" si="1"/>
        <v>38</v>
      </c>
      <c r="AN9" s="120">
        <f t="shared" si="4"/>
        <v>2</v>
      </c>
      <c r="AO9" s="132">
        <v>1</v>
      </c>
      <c r="AP9" s="367">
        <v>2</v>
      </c>
      <c r="AQ9" s="367"/>
      <c r="AR9" s="123">
        <v>1</v>
      </c>
      <c r="AS9" s="124">
        <v>4</v>
      </c>
      <c r="AT9" s="124">
        <v>5</v>
      </c>
      <c r="AU9" s="123">
        <v>4</v>
      </c>
      <c r="AV9" s="122">
        <v>4</v>
      </c>
      <c r="AW9" s="111">
        <v>4</v>
      </c>
      <c r="AX9" s="124"/>
      <c r="AY9" s="90"/>
      <c r="AZ9" s="89">
        <v>5</v>
      </c>
      <c r="BA9" s="94">
        <v>4</v>
      </c>
      <c r="BB9" s="125">
        <v>5</v>
      </c>
      <c r="BC9" s="126">
        <f t="shared" si="2"/>
        <v>51.333333333333336</v>
      </c>
      <c r="BD9" s="104"/>
      <c r="BE9" s="105"/>
      <c r="BF9" s="127">
        <f t="shared" si="5"/>
        <v>51.333333333333336</v>
      </c>
      <c r="BG9" s="89" t="str">
        <f t="shared" si="6"/>
        <v>E</v>
      </c>
      <c r="BH9" s="128">
        <f t="shared" si="7"/>
        <v>3</v>
      </c>
      <c r="BI9" s="129"/>
      <c r="BJ9" s="133"/>
      <c r="BK9" s="342" t="s">
        <v>180</v>
      </c>
      <c r="BL9" s="343"/>
      <c r="BM9" s="343"/>
      <c r="BN9" s="343"/>
      <c r="BO9" s="344"/>
    </row>
    <row r="10" spans="1:67" ht="18.75">
      <c r="A10" s="74">
        <v>5</v>
      </c>
      <c r="B10" s="75" t="s">
        <v>69</v>
      </c>
      <c r="C10" s="76">
        <v>1</v>
      </c>
      <c r="D10" s="77">
        <v>4</v>
      </c>
      <c r="E10" s="78">
        <v>5</v>
      </c>
      <c r="F10" s="79">
        <v>5</v>
      </c>
      <c r="G10" s="80">
        <v>5</v>
      </c>
      <c r="H10" s="76">
        <v>1</v>
      </c>
      <c r="I10" s="78"/>
      <c r="J10" s="78">
        <v>4</v>
      </c>
      <c r="K10" s="79">
        <v>5</v>
      </c>
      <c r="L10" s="82">
        <v>5</v>
      </c>
      <c r="M10" s="76">
        <v>1</v>
      </c>
      <c r="N10" s="83">
        <v>4</v>
      </c>
      <c r="O10" s="78">
        <v>5</v>
      </c>
      <c r="P10" s="78">
        <v>5</v>
      </c>
      <c r="Q10" s="79">
        <v>5</v>
      </c>
      <c r="R10" s="85">
        <v>5</v>
      </c>
      <c r="S10" s="86">
        <f t="shared" si="0"/>
        <v>21</v>
      </c>
      <c r="T10" s="87">
        <f t="shared" si="3"/>
        <v>2</v>
      </c>
      <c r="U10" s="76">
        <v>1</v>
      </c>
      <c r="V10" s="88">
        <v>4</v>
      </c>
      <c r="W10" s="88">
        <v>5</v>
      </c>
      <c r="X10" s="78">
        <v>4</v>
      </c>
      <c r="Y10" s="78">
        <v>5</v>
      </c>
      <c r="Z10" s="80">
        <v>5</v>
      </c>
      <c r="AA10" s="76">
        <v>1</v>
      </c>
      <c r="AB10" s="89">
        <v>4</v>
      </c>
      <c r="AC10" s="376">
        <v>4</v>
      </c>
      <c r="AD10" s="78"/>
      <c r="AE10" s="90">
        <v>4</v>
      </c>
      <c r="AF10" s="375">
        <v>4</v>
      </c>
      <c r="AG10" s="76">
        <v>1</v>
      </c>
      <c r="AH10" s="81"/>
      <c r="AI10" s="81"/>
      <c r="AJ10" s="78">
        <v>5</v>
      </c>
      <c r="AK10" s="78">
        <v>4</v>
      </c>
      <c r="AL10" s="78">
        <v>4</v>
      </c>
      <c r="AM10" s="86">
        <f t="shared" si="1"/>
        <v>38</v>
      </c>
      <c r="AN10" s="87">
        <f t="shared" si="4"/>
        <v>2</v>
      </c>
      <c r="AO10" s="76"/>
      <c r="AP10" s="375">
        <v>4</v>
      </c>
      <c r="AQ10" s="367"/>
      <c r="AR10" s="92">
        <v>1</v>
      </c>
      <c r="AS10" s="93"/>
      <c r="AT10" s="77">
        <v>4</v>
      </c>
      <c r="AU10" s="92">
        <v>4</v>
      </c>
      <c r="AV10" s="91">
        <v>4</v>
      </c>
      <c r="AW10" s="78">
        <v>4</v>
      </c>
      <c r="AX10" s="77"/>
      <c r="AY10" s="90"/>
      <c r="AZ10" s="89">
        <v>5</v>
      </c>
      <c r="BA10" s="94">
        <v>4</v>
      </c>
      <c r="BB10" s="66">
        <v>5</v>
      </c>
      <c r="BC10" s="96">
        <f t="shared" si="2"/>
        <v>48.666666666666664</v>
      </c>
      <c r="BD10" s="104"/>
      <c r="BE10" s="105"/>
      <c r="BF10" s="99">
        <f t="shared" si="5"/>
        <v>48.666666666666664</v>
      </c>
      <c r="BG10" s="100" t="str">
        <f t="shared" si="6"/>
        <v>FX</v>
      </c>
      <c r="BH10" s="101">
        <f t="shared" si="7"/>
        <v>2</v>
      </c>
      <c r="BI10" s="106"/>
      <c r="BJ10" s="107"/>
      <c r="BK10" s="208" t="s">
        <v>222</v>
      </c>
      <c r="BL10" s="340"/>
      <c r="BM10" s="340"/>
      <c r="BN10" s="340"/>
      <c r="BO10" s="341"/>
    </row>
    <row r="11" spans="1:67" ht="18.75">
      <c r="A11" s="74">
        <v>6</v>
      </c>
      <c r="B11" s="75" t="s">
        <v>70</v>
      </c>
      <c r="C11" s="76">
        <v>2</v>
      </c>
      <c r="D11" s="77">
        <v>5</v>
      </c>
      <c r="E11" s="78">
        <v>4</v>
      </c>
      <c r="F11" s="79">
        <v>4</v>
      </c>
      <c r="G11" s="80"/>
      <c r="H11" s="76"/>
      <c r="I11" s="78">
        <v>4</v>
      </c>
      <c r="J11" s="78">
        <v>4</v>
      </c>
      <c r="K11" s="79">
        <v>4</v>
      </c>
      <c r="L11" s="82">
        <v>4</v>
      </c>
      <c r="M11" s="76"/>
      <c r="N11" s="83">
        <v>4</v>
      </c>
      <c r="O11" s="78">
        <v>5</v>
      </c>
      <c r="P11" s="78">
        <v>4</v>
      </c>
      <c r="Q11" s="79">
        <v>5</v>
      </c>
      <c r="R11" s="85">
        <v>5</v>
      </c>
      <c r="S11" s="86">
        <f t="shared" si="0"/>
        <v>21</v>
      </c>
      <c r="T11" s="87">
        <f t="shared" si="3"/>
        <v>2</v>
      </c>
      <c r="U11" s="76"/>
      <c r="V11" s="88">
        <v>5</v>
      </c>
      <c r="W11" s="88">
        <v>5</v>
      </c>
      <c r="X11" s="78">
        <v>4</v>
      </c>
      <c r="Y11" s="78">
        <v>4</v>
      </c>
      <c r="Z11" s="80">
        <v>4</v>
      </c>
      <c r="AA11" s="135"/>
      <c r="AB11" s="89"/>
      <c r="AC11" s="376">
        <v>5</v>
      </c>
      <c r="AD11" s="78">
        <v>4</v>
      </c>
      <c r="AE11" s="90"/>
      <c r="AF11" s="375">
        <v>4</v>
      </c>
      <c r="AG11" s="135"/>
      <c r="AH11" s="81">
        <v>4</v>
      </c>
      <c r="AI11" s="81"/>
      <c r="AJ11" s="78"/>
      <c r="AK11" s="78"/>
      <c r="AL11" s="78"/>
      <c r="AM11" s="86">
        <f t="shared" si="1"/>
        <v>30</v>
      </c>
      <c r="AN11" s="87">
        <f t="shared" si="4"/>
        <v>2</v>
      </c>
      <c r="AO11" s="76"/>
      <c r="AP11" s="367">
        <v>2</v>
      </c>
      <c r="AQ11" s="367"/>
      <c r="AR11" s="92"/>
      <c r="AS11" s="93">
        <v>5</v>
      </c>
      <c r="AT11" s="93"/>
      <c r="AU11" s="92"/>
      <c r="AV11" s="91"/>
      <c r="AW11" s="78">
        <v>4</v>
      </c>
      <c r="AX11" s="93"/>
      <c r="AY11" s="90"/>
      <c r="AZ11" s="89">
        <v>5</v>
      </c>
      <c r="BA11" s="94"/>
      <c r="BB11" s="66">
        <v>5</v>
      </c>
      <c r="BC11" s="96">
        <f t="shared" si="2"/>
        <v>34</v>
      </c>
      <c r="BD11" s="104"/>
      <c r="BE11" s="105"/>
      <c r="BF11" s="99">
        <f t="shared" si="5"/>
        <v>34</v>
      </c>
      <c r="BG11" s="100" t="str">
        <f t="shared" si="6"/>
        <v>FX</v>
      </c>
      <c r="BH11" s="101">
        <f t="shared" si="7"/>
        <v>2</v>
      </c>
      <c r="BI11" s="136"/>
      <c r="BJ11" s="137"/>
      <c r="BK11" s="208" t="s">
        <v>94</v>
      </c>
      <c r="BL11" s="340"/>
      <c r="BM11" s="340"/>
      <c r="BN11" s="340"/>
      <c r="BO11" s="341"/>
    </row>
    <row r="12" spans="1:67" ht="18.75">
      <c r="A12" s="74">
        <v>7</v>
      </c>
      <c r="B12" s="75" t="s">
        <v>71</v>
      </c>
      <c r="C12" s="76">
        <v>2</v>
      </c>
      <c r="D12" s="77">
        <v>4</v>
      </c>
      <c r="E12" s="78">
        <v>4</v>
      </c>
      <c r="F12" s="79">
        <v>5</v>
      </c>
      <c r="G12" s="80"/>
      <c r="H12" s="76">
        <v>1</v>
      </c>
      <c r="I12" s="78">
        <v>4</v>
      </c>
      <c r="J12" s="78">
        <v>5</v>
      </c>
      <c r="K12" s="79">
        <v>4</v>
      </c>
      <c r="L12" s="82">
        <v>5</v>
      </c>
      <c r="M12" s="76">
        <v>1</v>
      </c>
      <c r="N12" s="138">
        <v>5</v>
      </c>
      <c r="O12" s="78">
        <v>5</v>
      </c>
      <c r="P12" s="78">
        <v>5</v>
      </c>
      <c r="Q12" s="79">
        <v>5</v>
      </c>
      <c r="R12" s="85">
        <v>5</v>
      </c>
      <c r="S12" s="86">
        <f t="shared" si="0"/>
        <v>21</v>
      </c>
      <c r="T12" s="87">
        <f t="shared" si="3"/>
        <v>2</v>
      </c>
      <c r="U12" s="76">
        <v>1</v>
      </c>
      <c r="V12" s="88">
        <v>5</v>
      </c>
      <c r="W12" s="88">
        <v>5</v>
      </c>
      <c r="X12" s="78">
        <v>5</v>
      </c>
      <c r="Y12" s="78">
        <v>5</v>
      </c>
      <c r="Z12" s="80">
        <v>5</v>
      </c>
      <c r="AA12" s="76"/>
      <c r="AB12" s="89">
        <v>5</v>
      </c>
      <c r="AC12" s="376">
        <v>5</v>
      </c>
      <c r="AD12" s="78">
        <v>5</v>
      </c>
      <c r="AE12" s="90"/>
      <c r="AF12" s="375">
        <v>5</v>
      </c>
      <c r="AG12" s="76">
        <v>1</v>
      </c>
      <c r="AH12" s="81">
        <v>5</v>
      </c>
      <c r="AI12" s="81"/>
      <c r="AJ12" s="78"/>
      <c r="AK12" s="78"/>
      <c r="AL12" s="78"/>
      <c r="AM12" s="86">
        <f t="shared" si="1"/>
        <v>36.5</v>
      </c>
      <c r="AN12" s="87">
        <f t="shared" si="4"/>
        <v>2</v>
      </c>
      <c r="AO12" s="76"/>
      <c r="AP12" s="367">
        <v>0</v>
      </c>
      <c r="AQ12" s="367">
        <v>5</v>
      </c>
      <c r="AR12" s="92">
        <v>1</v>
      </c>
      <c r="AS12" s="93">
        <v>5</v>
      </c>
      <c r="AT12" s="93"/>
      <c r="AU12" s="92"/>
      <c r="AV12" s="91"/>
      <c r="AW12" s="78">
        <v>4</v>
      </c>
      <c r="AX12" s="93"/>
      <c r="AY12" s="90"/>
      <c r="AZ12" s="89">
        <v>4</v>
      </c>
      <c r="BA12" s="94"/>
      <c r="BB12" s="95">
        <v>5</v>
      </c>
      <c r="BC12" s="96">
        <f t="shared" si="2"/>
        <v>40.333333333333336</v>
      </c>
      <c r="BD12" s="104"/>
      <c r="BE12" s="105"/>
      <c r="BF12" s="99">
        <f t="shared" si="5"/>
        <v>40.333333333333336</v>
      </c>
      <c r="BG12" s="100" t="str">
        <f t="shared" si="6"/>
        <v>FX</v>
      </c>
      <c r="BH12" s="101">
        <f t="shared" si="7"/>
        <v>2</v>
      </c>
      <c r="BI12" s="106"/>
      <c r="BJ12" s="107"/>
      <c r="BK12" s="208" t="s">
        <v>235</v>
      </c>
      <c r="BL12" s="340"/>
      <c r="BM12" s="340"/>
      <c r="BN12" s="340"/>
      <c r="BO12" s="341"/>
    </row>
    <row r="13" spans="1:67" ht="18.75">
      <c r="A13" s="139">
        <v>8</v>
      </c>
      <c r="B13" s="75" t="s">
        <v>72</v>
      </c>
      <c r="C13" s="76">
        <v>1</v>
      </c>
      <c r="D13" s="78">
        <v>5</v>
      </c>
      <c r="E13" s="78">
        <v>4</v>
      </c>
      <c r="F13" s="79">
        <v>5</v>
      </c>
      <c r="G13" s="80"/>
      <c r="H13" s="76">
        <v>1</v>
      </c>
      <c r="I13" s="78">
        <v>4</v>
      </c>
      <c r="J13" s="78">
        <v>5</v>
      </c>
      <c r="K13" s="79">
        <v>5</v>
      </c>
      <c r="L13" s="80">
        <v>5</v>
      </c>
      <c r="M13" s="76">
        <v>1</v>
      </c>
      <c r="N13" s="83">
        <v>5</v>
      </c>
      <c r="O13" s="93">
        <v>5</v>
      </c>
      <c r="P13" s="78">
        <v>5</v>
      </c>
      <c r="Q13" s="79">
        <v>5</v>
      </c>
      <c r="R13" s="85">
        <v>5</v>
      </c>
      <c r="S13" s="86">
        <f t="shared" si="0"/>
        <v>21</v>
      </c>
      <c r="T13" s="87">
        <f t="shared" si="3"/>
        <v>2</v>
      </c>
      <c r="U13" s="76">
        <v>1</v>
      </c>
      <c r="V13" s="88">
        <v>5</v>
      </c>
      <c r="W13" s="88">
        <v>5</v>
      </c>
      <c r="X13" s="78">
        <v>5</v>
      </c>
      <c r="Y13" s="78">
        <v>5</v>
      </c>
      <c r="Z13" s="80">
        <v>5</v>
      </c>
      <c r="AA13" s="135"/>
      <c r="AB13" s="89">
        <v>5</v>
      </c>
      <c r="AC13" s="376">
        <v>5</v>
      </c>
      <c r="AD13" s="78">
        <v>5</v>
      </c>
      <c r="AE13" s="90"/>
      <c r="AF13" s="375">
        <v>5</v>
      </c>
      <c r="AG13" s="135"/>
      <c r="AH13" s="140">
        <v>5</v>
      </c>
      <c r="AI13" s="140"/>
      <c r="AJ13" s="78"/>
      <c r="AK13" s="78"/>
      <c r="AL13" s="78"/>
      <c r="AM13" s="86">
        <f t="shared" si="1"/>
        <v>36</v>
      </c>
      <c r="AN13" s="87">
        <f t="shared" si="4"/>
        <v>2</v>
      </c>
      <c r="AO13" s="92"/>
      <c r="AP13" s="367">
        <v>0</v>
      </c>
      <c r="AQ13" s="367">
        <v>5</v>
      </c>
      <c r="AR13" s="92"/>
      <c r="AS13" s="93">
        <v>5</v>
      </c>
      <c r="AT13" s="93"/>
      <c r="AU13" s="92">
        <v>5</v>
      </c>
      <c r="AV13" s="91"/>
      <c r="AW13" s="78">
        <v>4</v>
      </c>
      <c r="AX13" s="93"/>
      <c r="AY13" s="90"/>
      <c r="AZ13" s="89">
        <v>4</v>
      </c>
      <c r="BA13" s="94"/>
      <c r="BB13" s="95">
        <v>5</v>
      </c>
      <c r="BC13" s="96">
        <f t="shared" si="2"/>
        <v>42.666666666666664</v>
      </c>
      <c r="BD13" s="104"/>
      <c r="BE13" s="105"/>
      <c r="BF13" s="99">
        <f t="shared" si="5"/>
        <v>42.666666666666664</v>
      </c>
      <c r="BG13" s="100" t="str">
        <f t="shared" si="6"/>
        <v>FX</v>
      </c>
      <c r="BH13" s="101">
        <f t="shared" si="7"/>
        <v>2</v>
      </c>
      <c r="BI13" s="106"/>
      <c r="BJ13" s="107"/>
      <c r="BK13" s="208" t="s">
        <v>232</v>
      </c>
      <c r="BL13" s="340"/>
      <c r="BM13" s="340"/>
      <c r="BN13" s="340"/>
      <c r="BO13" s="341"/>
    </row>
    <row r="14" spans="1:67" ht="18.75">
      <c r="A14" s="141">
        <v>9</v>
      </c>
      <c r="B14" s="75" t="s">
        <v>73</v>
      </c>
      <c r="C14" s="76">
        <v>2</v>
      </c>
      <c r="D14" s="78">
        <v>4</v>
      </c>
      <c r="E14" s="78">
        <v>4</v>
      </c>
      <c r="F14" s="79">
        <v>5</v>
      </c>
      <c r="G14" s="80">
        <v>5</v>
      </c>
      <c r="H14" s="76">
        <v>1</v>
      </c>
      <c r="I14" s="78"/>
      <c r="J14" s="78">
        <v>4</v>
      </c>
      <c r="K14" s="79">
        <v>5</v>
      </c>
      <c r="L14" s="80">
        <v>5</v>
      </c>
      <c r="M14" s="76">
        <v>1</v>
      </c>
      <c r="N14" s="83">
        <v>5</v>
      </c>
      <c r="O14" s="93">
        <v>5</v>
      </c>
      <c r="P14" s="78">
        <v>5</v>
      </c>
      <c r="Q14" s="79">
        <v>5</v>
      </c>
      <c r="R14" s="85">
        <v>5</v>
      </c>
      <c r="S14" s="86">
        <f t="shared" si="0"/>
        <v>21</v>
      </c>
      <c r="T14" s="87">
        <f t="shared" si="3"/>
        <v>2</v>
      </c>
      <c r="U14" s="76">
        <v>1</v>
      </c>
      <c r="V14" s="88">
        <v>5</v>
      </c>
      <c r="W14" s="88">
        <v>5</v>
      </c>
      <c r="X14" s="78">
        <v>5</v>
      </c>
      <c r="Y14" s="78">
        <v>4</v>
      </c>
      <c r="Z14" s="80">
        <v>5</v>
      </c>
      <c r="AA14" s="76">
        <v>1</v>
      </c>
      <c r="AB14" s="89">
        <v>5</v>
      </c>
      <c r="AC14" s="376">
        <v>4</v>
      </c>
      <c r="AD14" s="78">
        <v>5</v>
      </c>
      <c r="AE14" s="90">
        <v>5</v>
      </c>
      <c r="AF14" s="367">
        <v>4</v>
      </c>
      <c r="AG14" s="76">
        <v>1</v>
      </c>
      <c r="AH14" s="81"/>
      <c r="AI14" s="81"/>
      <c r="AJ14" s="78">
        <v>5</v>
      </c>
      <c r="AK14" s="78">
        <v>5</v>
      </c>
      <c r="AL14" s="78">
        <v>5</v>
      </c>
      <c r="AM14" s="86">
        <f t="shared" si="1"/>
        <v>39</v>
      </c>
      <c r="AN14" s="87">
        <f t="shared" si="4"/>
        <v>2</v>
      </c>
      <c r="AO14" s="92">
        <v>1</v>
      </c>
      <c r="AP14" s="375">
        <v>4</v>
      </c>
      <c r="AQ14" s="367">
        <v>5</v>
      </c>
      <c r="AR14" s="92">
        <v>1</v>
      </c>
      <c r="AS14" s="93">
        <v>4</v>
      </c>
      <c r="AT14" s="93"/>
      <c r="AU14" s="92">
        <v>4</v>
      </c>
      <c r="AV14" s="91">
        <v>4</v>
      </c>
      <c r="AW14" s="78">
        <v>4</v>
      </c>
      <c r="AX14" s="93"/>
      <c r="AY14" s="90"/>
      <c r="AZ14" s="89">
        <v>5</v>
      </c>
      <c r="BA14" s="94">
        <v>4</v>
      </c>
      <c r="BB14" s="66">
        <v>5</v>
      </c>
      <c r="BC14" s="96">
        <f t="shared" si="2"/>
        <v>53.333333333333336</v>
      </c>
      <c r="BD14" s="104"/>
      <c r="BE14" s="105"/>
      <c r="BF14" s="99">
        <f t="shared" si="5"/>
        <v>53.333333333333336</v>
      </c>
      <c r="BG14" s="100" t="str">
        <f t="shared" si="6"/>
        <v>E</v>
      </c>
      <c r="BH14" s="101">
        <f t="shared" si="7"/>
        <v>3</v>
      </c>
      <c r="BI14" s="136"/>
      <c r="BJ14" s="137"/>
      <c r="BK14" s="208" t="s">
        <v>224</v>
      </c>
      <c r="BL14" s="340"/>
      <c r="BM14" s="340"/>
      <c r="BN14" s="340"/>
      <c r="BO14" s="341"/>
    </row>
    <row r="15" spans="1:67" ht="18.75">
      <c r="A15" s="141">
        <v>10</v>
      </c>
      <c r="B15" s="75" t="s">
        <v>74</v>
      </c>
      <c r="C15" s="167">
        <v>1</v>
      </c>
      <c r="D15" s="168">
        <v>4</v>
      </c>
      <c r="E15" s="168"/>
      <c r="F15" s="385">
        <v>2</v>
      </c>
      <c r="G15" s="170"/>
      <c r="H15" s="136">
        <v>1</v>
      </c>
      <c r="I15" s="137"/>
      <c r="J15" s="137">
        <v>4</v>
      </c>
      <c r="K15" s="137">
        <v>4</v>
      </c>
      <c r="L15" s="172">
        <v>4</v>
      </c>
      <c r="M15" s="136">
        <v>1</v>
      </c>
      <c r="N15" s="137"/>
      <c r="O15" s="137">
        <v>5</v>
      </c>
      <c r="P15" s="137"/>
      <c r="Q15" s="137">
        <v>4</v>
      </c>
      <c r="R15" s="170">
        <v>5</v>
      </c>
      <c r="S15" s="173">
        <f t="shared" si="0"/>
        <v>14</v>
      </c>
      <c r="T15" s="87">
        <f t="shared" si="3"/>
        <v>2</v>
      </c>
      <c r="U15" s="136">
        <v>1</v>
      </c>
      <c r="V15" s="137">
        <v>4</v>
      </c>
      <c r="W15" s="137"/>
      <c r="X15" s="137">
        <v>4</v>
      </c>
      <c r="Y15" s="137">
        <v>4</v>
      </c>
      <c r="Z15" s="170">
        <v>4</v>
      </c>
      <c r="AA15" s="171">
        <v>1</v>
      </c>
      <c r="AB15" s="137"/>
      <c r="AC15" s="393">
        <v>4</v>
      </c>
      <c r="AD15" s="137"/>
      <c r="AE15" s="137"/>
      <c r="AF15" s="375">
        <v>4</v>
      </c>
      <c r="AG15" s="136"/>
      <c r="AH15" s="137"/>
      <c r="AI15" s="137"/>
      <c r="AJ15" s="137">
        <v>4</v>
      </c>
      <c r="AK15" s="137">
        <v>4</v>
      </c>
      <c r="AL15" s="137">
        <v>4</v>
      </c>
      <c r="AM15" s="174">
        <f t="shared" si="1"/>
        <v>26</v>
      </c>
      <c r="AN15" s="175">
        <f t="shared" si="4"/>
        <v>1</v>
      </c>
      <c r="AO15" s="171">
        <v>1</v>
      </c>
      <c r="AP15" s="367">
        <v>2</v>
      </c>
      <c r="AQ15" s="367">
        <v>4</v>
      </c>
      <c r="AR15" s="136">
        <v>1</v>
      </c>
      <c r="AS15" s="137">
        <v>4</v>
      </c>
      <c r="AT15" s="137">
        <v>5</v>
      </c>
      <c r="AU15" s="136">
        <v>5</v>
      </c>
      <c r="AV15" s="137">
        <v>4</v>
      </c>
      <c r="AW15" s="137">
        <v>4</v>
      </c>
      <c r="AX15" s="137">
        <v>4</v>
      </c>
      <c r="AY15" s="137"/>
      <c r="AZ15" s="137">
        <v>5</v>
      </c>
      <c r="BA15" s="137">
        <v>4</v>
      </c>
      <c r="BB15" s="170">
        <v>5</v>
      </c>
      <c r="BC15" s="86">
        <f t="shared" si="2"/>
        <v>49.333333333333336</v>
      </c>
      <c r="BD15" s="104"/>
      <c r="BE15" s="105"/>
      <c r="BF15" s="99">
        <f t="shared" si="5"/>
        <v>49.333333333333336</v>
      </c>
      <c r="BG15" s="100" t="str">
        <f t="shared" si="6"/>
        <v>FX</v>
      </c>
      <c r="BH15" s="304">
        <f t="shared" si="7"/>
        <v>2</v>
      </c>
      <c r="BI15" s="136"/>
      <c r="BJ15" s="172"/>
      <c r="BK15" s="354" t="s">
        <v>131</v>
      </c>
      <c r="BL15" s="340"/>
      <c r="BM15" s="340"/>
      <c r="BN15" s="340"/>
      <c r="BO15" s="341"/>
    </row>
    <row r="16" spans="1:67" ht="18.75">
      <c r="A16" s="141">
        <v>11</v>
      </c>
      <c r="B16" s="75" t="s">
        <v>75</v>
      </c>
      <c r="C16" s="167">
        <v>1</v>
      </c>
      <c r="D16" s="168">
        <v>3</v>
      </c>
      <c r="E16" s="168">
        <v>5</v>
      </c>
      <c r="F16" s="169">
        <v>5</v>
      </c>
      <c r="G16" s="170">
        <v>5</v>
      </c>
      <c r="H16" s="136">
        <v>1</v>
      </c>
      <c r="I16" s="137">
        <v>5</v>
      </c>
      <c r="J16" s="137">
        <v>4</v>
      </c>
      <c r="K16" s="137">
        <v>4</v>
      </c>
      <c r="L16" s="172">
        <v>5</v>
      </c>
      <c r="M16" s="136">
        <v>1</v>
      </c>
      <c r="N16" s="137">
        <v>4</v>
      </c>
      <c r="O16" s="137">
        <v>5</v>
      </c>
      <c r="P16" s="137">
        <v>5</v>
      </c>
      <c r="Q16" s="137">
        <v>5</v>
      </c>
      <c r="R16" s="170"/>
      <c r="S16" s="173">
        <f t="shared" si="0"/>
        <v>21</v>
      </c>
      <c r="T16" s="87">
        <f t="shared" si="3"/>
        <v>2</v>
      </c>
      <c r="U16" s="136">
        <v>1</v>
      </c>
      <c r="V16" s="137">
        <v>4</v>
      </c>
      <c r="W16" s="137">
        <v>5</v>
      </c>
      <c r="X16" s="137">
        <v>4</v>
      </c>
      <c r="Y16" s="137">
        <v>5</v>
      </c>
      <c r="Z16" s="170">
        <v>5</v>
      </c>
      <c r="AA16" s="171">
        <v>1</v>
      </c>
      <c r="AB16" s="137">
        <v>5</v>
      </c>
      <c r="AC16" s="377">
        <v>4</v>
      </c>
      <c r="AD16" s="137"/>
      <c r="AE16" s="137">
        <v>4</v>
      </c>
      <c r="AF16" s="367">
        <v>4</v>
      </c>
      <c r="AG16" s="136"/>
      <c r="AH16" s="137"/>
      <c r="AI16" s="137"/>
      <c r="AJ16" s="137"/>
      <c r="AK16" s="137">
        <v>4</v>
      </c>
      <c r="AL16" s="137">
        <v>4</v>
      </c>
      <c r="AM16" s="174">
        <f t="shared" si="1"/>
        <v>35.5</v>
      </c>
      <c r="AN16" s="175">
        <f t="shared" si="4"/>
        <v>2</v>
      </c>
      <c r="AO16" s="171">
        <v>1</v>
      </c>
      <c r="AP16" s="367">
        <v>4</v>
      </c>
      <c r="AQ16" s="367"/>
      <c r="AR16" s="136">
        <v>1</v>
      </c>
      <c r="AS16" s="137">
        <v>4</v>
      </c>
      <c r="AT16" s="137">
        <v>4</v>
      </c>
      <c r="AU16" s="136">
        <v>4</v>
      </c>
      <c r="AV16" s="137">
        <v>4</v>
      </c>
      <c r="AW16" s="137">
        <v>4</v>
      </c>
      <c r="AX16" s="137"/>
      <c r="AY16" s="137"/>
      <c r="AZ16" s="137">
        <v>5</v>
      </c>
      <c r="BA16" s="137"/>
      <c r="BB16" s="170">
        <v>5</v>
      </c>
      <c r="BC16" s="86">
        <f t="shared" si="2"/>
        <v>47.666666666666664</v>
      </c>
      <c r="BD16" s="104"/>
      <c r="BE16" s="105"/>
      <c r="BF16" s="99">
        <f t="shared" si="5"/>
        <v>47.666666666666664</v>
      </c>
      <c r="BG16" s="100" t="str">
        <f t="shared" si="6"/>
        <v>FX</v>
      </c>
      <c r="BH16" s="304">
        <f t="shared" si="7"/>
        <v>2</v>
      </c>
      <c r="BI16" s="136"/>
      <c r="BJ16" s="172"/>
      <c r="BK16" s="354" t="s">
        <v>222</v>
      </c>
      <c r="BL16" s="340"/>
      <c r="BM16" s="340"/>
      <c r="BN16" s="340"/>
      <c r="BO16" s="341"/>
    </row>
    <row r="17" spans="1:67" ht="18.75">
      <c r="A17" s="141">
        <v>12</v>
      </c>
      <c r="B17" s="75" t="s">
        <v>76</v>
      </c>
      <c r="C17" s="167">
        <v>2</v>
      </c>
      <c r="D17" s="168">
        <v>5</v>
      </c>
      <c r="E17" s="168">
        <v>5</v>
      </c>
      <c r="F17" s="169">
        <v>5</v>
      </c>
      <c r="G17" s="170">
        <v>5</v>
      </c>
      <c r="H17" s="136">
        <v>1</v>
      </c>
      <c r="I17" s="137">
        <v>5</v>
      </c>
      <c r="J17" s="137">
        <v>5</v>
      </c>
      <c r="K17" s="137">
        <v>5</v>
      </c>
      <c r="L17" s="172">
        <v>4</v>
      </c>
      <c r="M17" s="136">
        <v>1</v>
      </c>
      <c r="N17" s="137">
        <v>5</v>
      </c>
      <c r="O17" s="137">
        <v>5</v>
      </c>
      <c r="P17" s="137">
        <v>4</v>
      </c>
      <c r="Q17" s="137">
        <v>4</v>
      </c>
      <c r="R17" s="170">
        <v>4</v>
      </c>
      <c r="S17" s="173">
        <f t="shared" si="0"/>
        <v>21</v>
      </c>
      <c r="T17" s="87">
        <f t="shared" si="3"/>
        <v>2</v>
      </c>
      <c r="U17" s="136">
        <v>1</v>
      </c>
      <c r="V17" s="137">
        <v>4</v>
      </c>
      <c r="W17" s="137">
        <v>5</v>
      </c>
      <c r="X17" s="137">
        <v>5</v>
      </c>
      <c r="Y17" s="137">
        <v>4</v>
      </c>
      <c r="Z17" s="170">
        <v>5</v>
      </c>
      <c r="AA17" s="171">
        <v>1</v>
      </c>
      <c r="AB17" s="137">
        <v>5</v>
      </c>
      <c r="AC17" s="377">
        <v>4</v>
      </c>
      <c r="AD17" s="137"/>
      <c r="AE17" s="137">
        <v>5</v>
      </c>
      <c r="AF17" s="375">
        <v>5</v>
      </c>
      <c r="AG17" s="136">
        <v>1</v>
      </c>
      <c r="AH17" s="137"/>
      <c r="AI17" s="137"/>
      <c r="AJ17" s="137">
        <v>5</v>
      </c>
      <c r="AK17" s="137">
        <v>5</v>
      </c>
      <c r="AL17" s="137"/>
      <c r="AM17" s="174">
        <f t="shared" si="1"/>
        <v>38</v>
      </c>
      <c r="AN17" s="175">
        <f t="shared" si="4"/>
        <v>2</v>
      </c>
      <c r="AO17" s="171">
        <v>1</v>
      </c>
      <c r="AP17" s="367">
        <v>4</v>
      </c>
      <c r="AQ17" s="367"/>
      <c r="AR17" s="136">
        <v>1</v>
      </c>
      <c r="AS17" s="137">
        <v>5</v>
      </c>
      <c r="AT17" s="137">
        <v>5</v>
      </c>
      <c r="AU17" s="136">
        <v>4</v>
      </c>
      <c r="AV17" s="137">
        <v>5</v>
      </c>
      <c r="AW17" s="137">
        <v>4</v>
      </c>
      <c r="AX17" s="137">
        <v>4</v>
      </c>
      <c r="AY17" s="137"/>
      <c r="AZ17" s="137">
        <v>5</v>
      </c>
      <c r="BA17" s="137">
        <v>4</v>
      </c>
      <c r="BB17" s="170">
        <v>5</v>
      </c>
      <c r="BC17" s="86">
        <f t="shared" si="2"/>
        <v>56.666666666666664</v>
      </c>
      <c r="BD17" s="104"/>
      <c r="BE17" s="105"/>
      <c r="BF17" s="99">
        <f t="shared" si="5"/>
        <v>56.666666666666664</v>
      </c>
      <c r="BG17" s="100" t="str">
        <f t="shared" si="6"/>
        <v>E</v>
      </c>
      <c r="BH17" s="304">
        <f t="shared" si="7"/>
        <v>3</v>
      </c>
      <c r="BI17" s="136"/>
      <c r="BJ17" s="172"/>
      <c r="BK17" s="354" t="s">
        <v>220</v>
      </c>
      <c r="BL17" s="340"/>
      <c r="BM17" s="340"/>
      <c r="BN17" s="340"/>
      <c r="BO17" s="341"/>
    </row>
    <row r="18" spans="1:67" ht="18.75">
      <c r="A18" s="141">
        <v>13</v>
      </c>
      <c r="B18" s="75" t="s">
        <v>77</v>
      </c>
      <c r="C18" s="167">
        <v>1</v>
      </c>
      <c r="D18" s="168">
        <v>4</v>
      </c>
      <c r="E18" s="168">
        <v>5</v>
      </c>
      <c r="F18" s="169">
        <v>5</v>
      </c>
      <c r="G18" s="170">
        <v>4</v>
      </c>
      <c r="H18" s="136">
        <v>1</v>
      </c>
      <c r="I18" s="137">
        <v>5</v>
      </c>
      <c r="J18" s="137">
        <v>4</v>
      </c>
      <c r="K18" s="137">
        <v>5</v>
      </c>
      <c r="L18" s="172">
        <v>4</v>
      </c>
      <c r="M18" s="136">
        <v>1</v>
      </c>
      <c r="N18" s="138">
        <v>4</v>
      </c>
      <c r="O18" s="137">
        <v>5</v>
      </c>
      <c r="P18" s="137">
        <v>4</v>
      </c>
      <c r="Q18" s="137">
        <v>4</v>
      </c>
      <c r="R18" s="170">
        <v>3</v>
      </c>
      <c r="S18" s="173">
        <f t="shared" si="0"/>
        <v>21</v>
      </c>
      <c r="T18" s="87">
        <f t="shared" si="3"/>
        <v>2</v>
      </c>
      <c r="U18" s="136">
        <v>1</v>
      </c>
      <c r="V18" s="137">
        <v>4</v>
      </c>
      <c r="W18" s="137">
        <v>4</v>
      </c>
      <c r="X18" s="137">
        <v>3</v>
      </c>
      <c r="Y18" s="137">
        <v>3</v>
      </c>
      <c r="Z18" s="170">
        <v>3</v>
      </c>
      <c r="AA18" s="171">
        <v>1</v>
      </c>
      <c r="AB18" s="137">
        <v>5</v>
      </c>
      <c r="AC18" s="377">
        <v>4</v>
      </c>
      <c r="AD18" s="137"/>
      <c r="AE18" s="137">
        <v>4</v>
      </c>
      <c r="AF18" s="375">
        <v>4</v>
      </c>
      <c r="AG18" s="136"/>
      <c r="AH18" s="137"/>
      <c r="AI18" s="137"/>
      <c r="AJ18" s="137">
        <v>5</v>
      </c>
      <c r="AK18" s="137">
        <v>5</v>
      </c>
      <c r="AL18" s="137"/>
      <c r="AM18" s="174">
        <f t="shared" si="1"/>
        <v>33.5</v>
      </c>
      <c r="AN18" s="175">
        <f t="shared" si="4"/>
        <v>2</v>
      </c>
      <c r="AO18" s="171"/>
      <c r="AP18" s="367">
        <v>2</v>
      </c>
      <c r="AQ18" s="367"/>
      <c r="AR18" s="136">
        <v>1</v>
      </c>
      <c r="AS18" s="137">
        <v>4</v>
      </c>
      <c r="AT18" s="137"/>
      <c r="AU18" s="136"/>
      <c r="AV18" s="137"/>
      <c r="AW18" s="137">
        <v>4</v>
      </c>
      <c r="AX18" s="137"/>
      <c r="AY18" s="137"/>
      <c r="AZ18" s="137"/>
      <c r="BA18" s="137"/>
      <c r="BB18" s="170">
        <v>5</v>
      </c>
      <c r="BC18" s="86">
        <f t="shared" si="2"/>
        <v>33</v>
      </c>
      <c r="BD18" s="104"/>
      <c r="BE18" s="105"/>
      <c r="BF18" s="99">
        <f t="shared" si="5"/>
        <v>33</v>
      </c>
      <c r="BG18" s="100" t="str">
        <f t="shared" si="6"/>
        <v>FX</v>
      </c>
      <c r="BH18" s="304">
        <f t="shared" si="7"/>
        <v>2</v>
      </c>
      <c r="BI18" s="136"/>
      <c r="BJ18" s="172"/>
      <c r="BK18" s="354" t="s">
        <v>217</v>
      </c>
      <c r="BL18" s="340"/>
      <c r="BM18" s="340"/>
      <c r="BN18" s="340"/>
      <c r="BO18" s="341"/>
    </row>
    <row r="19" spans="1:67" ht="18.75">
      <c r="A19" s="141">
        <v>14</v>
      </c>
      <c r="B19" s="75" t="s">
        <v>78</v>
      </c>
      <c r="C19" s="167">
        <v>2</v>
      </c>
      <c r="D19" s="168">
        <v>5</v>
      </c>
      <c r="E19" s="168">
        <v>5</v>
      </c>
      <c r="F19" s="169">
        <v>4</v>
      </c>
      <c r="G19" s="170"/>
      <c r="H19" s="136">
        <v>1</v>
      </c>
      <c r="I19" s="137"/>
      <c r="J19" s="137">
        <v>5</v>
      </c>
      <c r="K19" s="137"/>
      <c r="L19" s="172">
        <v>5</v>
      </c>
      <c r="M19" s="136">
        <v>1</v>
      </c>
      <c r="N19" s="137">
        <v>5</v>
      </c>
      <c r="O19" s="137">
        <v>5</v>
      </c>
      <c r="P19" s="137">
        <v>5</v>
      </c>
      <c r="Q19" s="137">
        <v>5</v>
      </c>
      <c r="R19" s="170">
        <v>5</v>
      </c>
      <c r="S19" s="173">
        <f t="shared" si="0"/>
        <v>21</v>
      </c>
      <c r="T19" s="87">
        <f t="shared" si="3"/>
        <v>2</v>
      </c>
      <c r="U19" s="136">
        <v>1</v>
      </c>
      <c r="V19" s="137">
        <v>5</v>
      </c>
      <c r="W19" s="137">
        <v>5</v>
      </c>
      <c r="X19" s="137">
        <v>5</v>
      </c>
      <c r="Y19" s="137"/>
      <c r="Z19" s="170"/>
      <c r="AA19" s="171"/>
      <c r="AB19" s="137"/>
      <c r="AC19" s="377">
        <v>5</v>
      </c>
      <c r="AD19" s="137"/>
      <c r="AE19" s="137"/>
      <c r="AF19" s="367">
        <v>2</v>
      </c>
      <c r="AG19" s="136"/>
      <c r="AH19" s="137"/>
      <c r="AI19" s="137"/>
      <c r="AJ19" s="137"/>
      <c r="AK19" s="137"/>
      <c r="AL19" s="137"/>
      <c r="AM19" s="174">
        <f t="shared" si="1"/>
        <v>22</v>
      </c>
      <c r="AN19" s="175">
        <f t="shared" si="4"/>
        <v>1</v>
      </c>
      <c r="AO19" s="171"/>
      <c r="AP19" s="367">
        <v>2</v>
      </c>
      <c r="AQ19" s="367"/>
      <c r="AR19" s="136"/>
      <c r="AS19" s="137">
        <v>5</v>
      </c>
      <c r="AT19" s="137"/>
      <c r="AU19" s="136"/>
      <c r="AV19" s="137"/>
      <c r="AW19" s="137">
        <v>4</v>
      </c>
      <c r="AX19" s="137"/>
      <c r="AY19" s="137"/>
      <c r="AZ19" s="137"/>
      <c r="BA19" s="137"/>
      <c r="BB19" s="170"/>
      <c r="BC19" s="86">
        <f t="shared" si="2"/>
        <v>22</v>
      </c>
      <c r="BD19" s="104"/>
      <c r="BE19" s="105"/>
      <c r="BF19" s="99">
        <f t="shared" si="5"/>
        <v>22</v>
      </c>
      <c r="BG19" s="100" t="str">
        <f t="shared" si="6"/>
        <v>F</v>
      </c>
      <c r="BH19" s="304">
        <f t="shared" si="7"/>
        <v>2</v>
      </c>
      <c r="BI19" s="136"/>
      <c r="BJ19" s="172"/>
      <c r="BK19" s="354" t="s">
        <v>223</v>
      </c>
      <c r="BL19" s="340"/>
      <c r="BM19" s="340"/>
      <c r="BN19" s="340"/>
      <c r="BO19" s="341"/>
    </row>
    <row r="20" spans="1:67" ht="18.75">
      <c r="A20" s="141">
        <v>15</v>
      </c>
      <c r="B20" s="75" t="s">
        <v>79</v>
      </c>
      <c r="C20" s="167">
        <v>1</v>
      </c>
      <c r="D20" s="168">
        <v>5</v>
      </c>
      <c r="E20" s="168">
        <v>5</v>
      </c>
      <c r="F20" s="169">
        <v>5</v>
      </c>
      <c r="G20" s="170">
        <v>5</v>
      </c>
      <c r="H20" s="136">
        <v>1</v>
      </c>
      <c r="I20" s="137">
        <v>5</v>
      </c>
      <c r="J20" s="137">
        <v>5</v>
      </c>
      <c r="K20" s="137">
        <v>5</v>
      </c>
      <c r="L20" s="172">
        <v>5</v>
      </c>
      <c r="M20" s="136">
        <v>1</v>
      </c>
      <c r="N20" s="137">
        <v>4</v>
      </c>
      <c r="O20" s="137">
        <v>5</v>
      </c>
      <c r="P20" s="137">
        <v>4</v>
      </c>
      <c r="Q20" s="137">
        <v>5</v>
      </c>
      <c r="R20" s="170">
        <v>5</v>
      </c>
      <c r="S20" s="173">
        <f t="shared" si="0"/>
        <v>21</v>
      </c>
      <c r="T20" s="87">
        <f t="shared" si="3"/>
        <v>2</v>
      </c>
      <c r="U20" s="136">
        <v>1</v>
      </c>
      <c r="V20" s="137">
        <v>5</v>
      </c>
      <c r="W20" s="137">
        <v>5</v>
      </c>
      <c r="X20" s="137">
        <v>5</v>
      </c>
      <c r="Y20" s="137">
        <v>5</v>
      </c>
      <c r="Z20" s="170">
        <v>5</v>
      </c>
      <c r="AA20" s="171">
        <v>1</v>
      </c>
      <c r="AB20" s="137">
        <v>5</v>
      </c>
      <c r="AC20" s="377">
        <v>4</v>
      </c>
      <c r="AD20" s="137">
        <v>5</v>
      </c>
      <c r="AE20" s="137">
        <v>5</v>
      </c>
      <c r="AF20" s="375">
        <v>5</v>
      </c>
      <c r="AG20" s="136">
        <v>1</v>
      </c>
      <c r="AH20" s="137">
        <v>5</v>
      </c>
      <c r="AI20" s="137">
        <v>5</v>
      </c>
      <c r="AJ20" s="137">
        <v>5</v>
      </c>
      <c r="AK20" s="137">
        <v>5</v>
      </c>
      <c r="AL20" s="137">
        <v>4</v>
      </c>
      <c r="AM20" s="174">
        <f t="shared" si="1"/>
        <v>39</v>
      </c>
      <c r="AN20" s="175">
        <f t="shared" si="4"/>
        <v>2</v>
      </c>
      <c r="AO20" s="171">
        <v>1</v>
      </c>
      <c r="AP20" s="367">
        <v>2</v>
      </c>
      <c r="AQ20" s="367"/>
      <c r="AR20" s="136">
        <v>1</v>
      </c>
      <c r="AS20" s="137">
        <v>5</v>
      </c>
      <c r="AT20" s="137"/>
      <c r="AU20" s="136"/>
      <c r="AV20" s="137">
        <v>5</v>
      </c>
      <c r="AW20" s="137">
        <v>4</v>
      </c>
      <c r="AX20" s="137">
        <v>5</v>
      </c>
      <c r="AY20" s="137"/>
      <c r="AZ20" s="137">
        <v>5</v>
      </c>
      <c r="BA20" s="137">
        <v>4</v>
      </c>
      <c r="BB20" s="170">
        <v>5</v>
      </c>
      <c r="BC20" s="86">
        <f t="shared" si="2"/>
        <v>50.666666666666664</v>
      </c>
      <c r="BD20" s="104"/>
      <c r="BE20" s="105"/>
      <c r="BF20" s="99">
        <f t="shared" si="5"/>
        <v>50.666666666666664</v>
      </c>
      <c r="BG20" s="100" t="str">
        <f t="shared" si="6"/>
        <v>E</v>
      </c>
      <c r="BH20" s="304">
        <f t="shared" si="7"/>
        <v>3</v>
      </c>
      <c r="BI20" s="136"/>
      <c r="BJ20" s="172"/>
      <c r="BK20" s="354" t="s">
        <v>221</v>
      </c>
      <c r="BL20" s="340"/>
      <c r="BM20" s="340"/>
      <c r="BN20" s="340"/>
      <c r="BO20" s="341"/>
    </row>
    <row r="21" spans="1:67" ht="18.75">
      <c r="A21" s="141">
        <v>16</v>
      </c>
      <c r="B21" s="75" t="s">
        <v>80</v>
      </c>
      <c r="C21" s="167">
        <v>2</v>
      </c>
      <c r="D21" s="168">
        <v>5</v>
      </c>
      <c r="E21" s="168">
        <v>5</v>
      </c>
      <c r="F21" s="169">
        <v>5</v>
      </c>
      <c r="G21" s="170"/>
      <c r="H21" s="136">
        <v>1</v>
      </c>
      <c r="I21" s="137">
        <v>4</v>
      </c>
      <c r="J21" s="137">
        <v>5</v>
      </c>
      <c r="K21" s="137">
        <v>4</v>
      </c>
      <c r="L21" s="172">
        <v>5</v>
      </c>
      <c r="M21" s="136">
        <v>1</v>
      </c>
      <c r="N21" s="137">
        <v>5</v>
      </c>
      <c r="O21" s="137">
        <v>5</v>
      </c>
      <c r="P21" s="137">
        <v>5</v>
      </c>
      <c r="Q21" s="137">
        <v>4</v>
      </c>
      <c r="R21" s="170">
        <v>4</v>
      </c>
      <c r="S21" s="173">
        <f t="shared" si="0"/>
        <v>21</v>
      </c>
      <c r="T21" s="87">
        <f t="shared" si="3"/>
        <v>2</v>
      </c>
      <c r="U21" s="136">
        <v>1</v>
      </c>
      <c r="V21" s="137">
        <v>4</v>
      </c>
      <c r="W21" s="137">
        <v>4</v>
      </c>
      <c r="X21" s="137">
        <v>4</v>
      </c>
      <c r="Y21" s="137">
        <v>4</v>
      </c>
      <c r="Z21" s="170">
        <v>4</v>
      </c>
      <c r="AA21" s="171"/>
      <c r="AB21" s="137"/>
      <c r="AC21" s="377">
        <v>5</v>
      </c>
      <c r="AD21" s="176">
        <v>4</v>
      </c>
      <c r="AE21" s="137"/>
      <c r="AF21" s="375">
        <v>4</v>
      </c>
      <c r="AG21" s="136"/>
      <c r="AH21" s="176">
        <v>5</v>
      </c>
      <c r="AI21" s="176"/>
      <c r="AJ21" s="137"/>
      <c r="AK21" s="137"/>
      <c r="AL21" s="137"/>
      <c r="AM21" s="174">
        <f t="shared" si="1"/>
        <v>30</v>
      </c>
      <c r="AN21" s="175">
        <f t="shared" si="4"/>
        <v>2</v>
      </c>
      <c r="AO21" s="171"/>
      <c r="AP21" s="367">
        <v>2</v>
      </c>
      <c r="AQ21" s="367"/>
      <c r="AR21" s="136"/>
      <c r="AS21" s="137">
        <v>5</v>
      </c>
      <c r="AT21" s="137"/>
      <c r="AU21" s="136"/>
      <c r="AV21" s="137"/>
      <c r="AW21" s="137">
        <v>4</v>
      </c>
      <c r="AX21" s="137"/>
      <c r="AY21" s="137"/>
      <c r="AZ21" s="137">
        <v>4</v>
      </c>
      <c r="BA21" s="137"/>
      <c r="BB21" s="170">
        <v>5</v>
      </c>
      <c r="BC21" s="86">
        <f t="shared" si="2"/>
        <v>33.333333333333336</v>
      </c>
      <c r="BD21" s="104"/>
      <c r="BE21" s="105"/>
      <c r="BF21" s="99">
        <f t="shared" si="5"/>
        <v>33.333333333333336</v>
      </c>
      <c r="BG21" s="100" t="str">
        <f t="shared" si="6"/>
        <v>FX</v>
      </c>
      <c r="BH21" s="304">
        <f t="shared" si="7"/>
        <v>2</v>
      </c>
      <c r="BI21" s="136"/>
      <c r="BJ21" s="172"/>
      <c r="BK21" s="354" t="s">
        <v>103</v>
      </c>
      <c r="BL21" s="340"/>
      <c r="BM21" s="340"/>
      <c r="BN21" s="340"/>
      <c r="BO21" s="341"/>
    </row>
    <row r="22" spans="1:67" ht="18.75">
      <c r="A22" s="141">
        <v>17</v>
      </c>
      <c r="B22" s="75" t="s">
        <v>81</v>
      </c>
      <c r="C22" s="167">
        <v>2</v>
      </c>
      <c r="D22" s="168">
        <v>5</v>
      </c>
      <c r="E22" s="168">
        <v>5</v>
      </c>
      <c r="F22" s="137">
        <v>5</v>
      </c>
      <c r="G22" s="170">
        <v>5</v>
      </c>
      <c r="H22" s="136">
        <v>1</v>
      </c>
      <c r="I22" s="137"/>
      <c r="J22" s="137">
        <v>5</v>
      </c>
      <c r="K22" s="137">
        <v>5</v>
      </c>
      <c r="L22" s="172">
        <v>5</v>
      </c>
      <c r="M22" s="136">
        <v>1</v>
      </c>
      <c r="N22" s="137">
        <v>4</v>
      </c>
      <c r="O22" s="137">
        <v>5</v>
      </c>
      <c r="P22" s="137">
        <v>4</v>
      </c>
      <c r="Q22" s="137">
        <v>5</v>
      </c>
      <c r="R22" s="170">
        <v>4</v>
      </c>
      <c r="S22" s="173">
        <f t="shared" si="0"/>
        <v>21</v>
      </c>
      <c r="T22" s="87">
        <f t="shared" si="3"/>
        <v>2</v>
      </c>
      <c r="U22" s="136">
        <v>1</v>
      </c>
      <c r="V22" s="137">
        <v>4</v>
      </c>
      <c r="W22" s="137">
        <v>5</v>
      </c>
      <c r="X22" s="137">
        <v>5</v>
      </c>
      <c r="Y22" s="137">
        <v>5</v>
      </c>
      <c r="Z22" s="170">
        <v>5</v>
      </c>
      <c r="AA22" s="171">
        <v>1</v>
      </c>
      <c r="AB22" s="137">
        <v>5</v>
      </c>
      <c r="AC22" s="377">
        <v>4</v>
      </c>
      <c r="AD22" s="137"/>
      <c r="AE22" s="137">
        <v>5</v>
      </c>
      <c r="AF22" s="367">
        <v>2</v>
      </c>
      <c r="AG22" s="136">
        <v>1</v>
      </c>
      <c r="AH22" s="137"/>
      <c r="AI22" s="137"/>
      <c r="AJ22" s="137">
        <v>5</v>
      </c>
      <c r="AK22" s="137">
        <v>5</v>
      </c>
      <c r="AL22" s="137">
        <v>4</v>
      </c>
      <c r="AM22" s="174">
        <f t="shared" si="1"/>
        <v>39</v>
      </c>
      <c r="AN22" s="175">
        <f t="shared" si="4"/>
        <v>2</v>
      </c>
      <c r="AO22" s="171">
        <v>1</v>
      </c>
      <c r="AP22" s="375">
        <v>4</v>
      </c>
      <c r="AQ22" s="367"/>
      <c r="AR22" s="136">
        <v>1</v>
      </c>
      <c r="AS22" s="137">
        <v>5</v>
      </c>
      <c r="AT22" s="137">
        <v>5</v>
      </c>
      <c r="AU22" s="136"/>
      <c r="AV22" s="137"/>
      <c r="AW22" s="137">
        <v>4</v>
      </c>
      <c r="AX22" s="137"/>
      <c r="AY22" s="137"/>
      <c r="AZ22" s="137">
        <v>5</v>
      </c>
      <c r="BA22" s="137">
        <v>4</v>
      </c>
      <c r="BB22" s="170">
        <v>5</v>
      </c>
      <c r="BC22" s="86">
        <f t="shared" si="2"/>
        <v>48.666666666666664</v>
      </c>
      <c r="BD22" s="104"/>
      <c r="BE22" s="105"/>
      <c r="BF22" s="99">
        <f t="shared" si="5"/>
        <v>48.666666666666664</v>
      </c>
      <c r="BG22" s="100" t="str">
        <f t="shared" si="6"/>
        <v>FX</v>
      </c>
      <c r="BH22" s="304">
        <f t="shared" si="7"/>
        <v>2</v>
      </c>
      <c r="BI22" s="136"/>
      <c r="BJ22" s="172"/>
      <c r="BK22" s="354" t="s">
        <v>219</v>
      </c>
      <c r="BL22" s="340"/>
      <c r="BM22" s="340"/>
      <c r="BN22" s="340"/>
      <c r="BO22" s="341"/>
    </row>
    <row r="23" spans="1:67" ht="19.5" thickBot="1">
      <c r="A23" s="141">
        <v>18</v>
      </c>
      <c r="B23" s="177" t="s">
        <v>82</v>
      </c>
      <c r="C23" s="178"/>
      <c r="D23" s="179">
        <v>5</v>
      </c>
      <c r="E23" s="179">
        <v>5</v>
      </c>
      <c r="F23" s="179">
        <v>4</v>
      </c>
      <c r="G23" s="180"/>
      <c r="H23" s="182">
        <v>1</v>
      </c>
      <c r="I23" s="179"/>
      <c r="J23" s="179">
        <v>4</v>
      </c>
      <c r="K23" s="179"/>
      <c r="L23" s="181">
        <v>4</v>
      </c>
      <c r="M23" s="182">
        <v>1</v>
      </c>
      <c r="N23" s="179"/>
      <c r="O23" s="179">
        <v>5</v>
      </c>
      <c r="P23" s="179"/>
      <c r="Q23" s="179">
        <v>4</v>
      </c>
      <c r="R23" s="180"/>
      <c r="S23" s="183">
        <f t="shared" si="0"/>
        <v>13.2</v>
      </c>
      <c r="T23" s="184">
        <f t="shared" si="3"/>
        <v>1</v>
      </c>
      <c r="U23" s="182">
        <v>1</v>
      </c>
      <c r="V23" s="179"/>
      <c r="W23" s="179"/>
      <c r="X23" s="179"/>
      <c r="Y23" s="179"/>
      <c r="Z23" s="180"/>
      <c r="AA23" s="178">
        <v>1</v>
      </c>
      <c r="AB23" s="179"/>
      <c r="AC23" s="404">
        <v>4</v>
      </c>
      <c r="AD23" s="179"/>
      <c r="AE23" s="179"/>
      <c r="AF23" s="375">
        <v>4</v>
      </c>
      <c r="AG23" s="182"/>
      <c r="AH23" s="179"/>
      <c r="AI23" s="179"/>
      <c r="AJ23" s="179">
        <v>5</v>
      </c>
      <c r="AK23" s="179"/>
      <c r="AL23" s="179"/>
      <c r="AM23" s="185">
        <f t="shared" si="1"/>
        <v>14.1</v>
      </c>
      <c r="AN23" s="186">
        <f t="shared" si="4"/>
        <v>0</v>
      </c>
      <c r="AO23" s="178"/>
      <c r="AP23" s="367">
        <v>2</v>
      </c>
      <c r="AQ23" s="367"/>
      <c r="AR23" s="182">
        <v>1</v>
      </c>
      <c r="AS23" s="179">
        <v>4</v>
      </c>
      <c r="AT23" s="179"/>
      <c r="AU23" s="182"/>
      <c r="AV23" s="179"/>
      <c r="AW23" s="179">
        <v>4</v>
      </c>
      <c r="AX23" s="179"/>
      <c r="AY23" s="179"/>
      <c r="AZ23" s="179"/>
      <c r="BA23" s="179"/>
      <c r="BB23" s="180">
        <v>5</v>
      </c>
      <c r="BC23" s="187">
        <f t="shared" si="2"/>
        <v>20.066666666666666</v>
      </c>
      <c r="BD23" s="188"/>
      <c r="BE23" s="189"/>
      <c r="BF23" s="190">
        <f t="shared" si="5"/>
        <v>20.066666666666666</v>
      </c>
      <c r="BG23" s="191" t="str">
        <f t="shared" si="6"/>
        <v>F</v>
      </c>
      <c r="BH23" s="312">
        <f t="shared" si="7"/>
        <v>2</v>
      </c>
      <c r="BI23" s="182"/>
      <c r="BJ23" s="181"/>
      <c r="BK23" s="355" t="s">
        <v>218</v>
      </c>
      <c r="BL23" s="349"/>
      <c r="BM23" s="349"/>
      <c r="BN23" s="349"/>
      <c r="BO23" s="350"/>
    </row>
    <row r="24" spans="1:67" ht="18.75">
      <c r="B24" s="425" t="s">
        <v>338</v>
      </c>
    </row>
    <row r="25" spans="1:67">
      <c r="A25">
        <v>1</v>
      </c>
      <c r="B25" t="s">
        <v>325</v>
      </c>
      <c r="F25" t="s">
        <v>268</v>
      </c>
      <c r="AF25" t="s">
        <v>251</v>
      </c>
      <c r="AX25" t="s">
        <v>253</v>
      </c>
    </row>
    <row r="26" spans="1:67">
      <c r="A26">
        <v>2</v>
      </c>
      <c r="B26" t="s">
        <v>326</v>
      </c>
      <c r="F26" t="s">
        <v>269</v>
      </c>
      <c r="AF26" t="s">
        <v>272</v>
      </c>
    </row>
    <row r="27" spans="1:67">
      <c r="A27">
        <v>3</v>
      </c>
      <c r="B27" t="s">
        <v>327</v>
      </c>
      <c r="F27" t="s">
        <v>270</v>
      </c>
    </row>
    <row r="28" spans="1:67">
      <c r="A28">
        <v>4</v>
      </c>
      <c r="B28" t="s">
        <v>328</v>
      </c>
      <c r="F28" t="s">
        <v>271</v>
      </c>
    </row>
    <row r="29" spans="1:67">
      <c r="A29">
        <v>5</v>
      </c>
      <c r="B29" t="s">
        <v>329</v>
      </c>
    </row>
    <row r="30" spans="1:67">
      <c r="A30">
        <v>6</v>
      </c>
      <c r="B30" t="s">
        <v>313</v>
      </c>
      <c r="F30" s="426" t="s">
        <v>341</v>
      </c>
    </row>
    <row r="31" spans="1:67">
      <c r="A31">
        <v>7</v>
      </c>
      <c r="B31" t="s">
        <v>330</v>
      </c>
      <c r="F31" t="s">
        <v>340</v>
      </c>
    </row>
    <row r="32" spans="1:67">
      <c r="A32">
        <v>8</v>
      </c>
      <c r="B32" t="s">
        <v>331</v>
      </c>
    </row>
    <row r="33" spans="1:2">
      <c r="A33">
        <v>9</v>
      </c>
      <c r="B33" t="s">
        <v>332</v>
      </c>
    </row>
    <row r="34" spans="1:2">
      <c r="A34" s="424">
        <v>10</v>
      </c>
      <c r="B34" t="s">
        <v>333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19"/>
    <hyperlink ref="B7" r:id="rId2" tooltip="Информация о студенте" display="http://dispace.edu.nstu.ru/personal/index/38817"/>
    <hyperlink ref="B8" r:id="rId3" tooltip="Информация о студенте" display="http://dispace.edu.nstu.ru/personal/index/38815"/>
    <hyperlink ref="B9" r:id="rId4" tooltip="Информация о студенте" display="http://dispace.edu.nstu.ru/personal/index/38887"/>
    <hyperlink ref="B10" r:id="rId5" tooltip="Информация о студенте" display="http://dispace.edu.nstu.ru/personal/index/38889"/>
    <hyperlink ref="B11" r:id="rId6" tooltip="Информация о студенте" display="http://dispace.edu.nstu.ru/personal/index/38829"/>
    <hyperlink ref="B13" r:id="rId7" tooltip="Информация о студенте" display="http://dispace.edu.nstu.ru/personal/index/38826"/>
    <hyperlink ref="B14" r:id="rId8" tooltip="Информация о студенте" display="http://dispace.edu.nstu.ru/personal/index/38841"/>
    <hyperlink ref="B15" r:id="rId9" tooltip="Информация о студенте" display="http://dispace.edu.nstu.ru/personal/index/38848"/>
    <hyperlink ref="B16" r:id="rId10" tooltip="Информация о студенте" display="http://dispace.edu.nstu.ru/personal/index/38852"/>
    <hyperlink ref="B17" r:id="rId11" tooltip="Информация о студенте" display="http://dispace.edu.nstu.ru/personal/index/38833"/>
    <hyperlink ref="B18" r:id="rId12" tooltip="Информация о студенте" display="http://dispace.edu.nstu.ru/personal/index/38884"/>
    <hyperlink ref="B19" r:id="rId13" tooltip="Информация о студенте" display="http://dispace.edu.nstu.ru/personal/index/38835"/>
    <hyperlink ref="B20" r:id="rId14" tooltip="Информация о студенте" display="http://dispace.edu.nstu.ru/personal/index/38836"/>
    <hyperlink ref="B21" r:id="rId15" tooltip="Информация о студенте" display="http://dispace.edu.nstu.ru/personal/index/38837"/>
    <hyperlink ref="B22" r:id="rId16" tooltip="Информация о студенте" display="http://dispace.edu.nstu.ru/personal/index/38834"/>
    <hyperlink ref="B23" r:id="rId17" tooltip="Информация о студенте" display="http://dispace.edu.nstu.ru/personal/index/38881"/>
    <hyperlink ref="B12" r:id="rId18" tooltip="Информация о студенте" display="http://dispace.edu.nstu.ru/personal/index/38825"/>
    <hyperlink ref="AU1" r:id="rId19"/>
    <hyperlink ref="AU2" r:id="rId20" display="http://dispace.edu.nstu.ru/didesk/course/show/1033"/>
    <hyperlink ref="AU3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35"/>
  <sheetViews>
    <sheetView zoomScale="80" zoomScaleNormal="80" workbookViewId="0">
      <selection activeCell="BD14" sqref="BD14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6" customWidth="1"/>
  </cols>
  <sheetData>
    <row r="1" spans="1:66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23"/>
      <c r="S1" s="323"/>
      <c r="T1" s="321"/>
      <c r="U1" s="323" t="s">
        <v>188</v>
      </c>
      <c r="V1" s="323"/>
      <c r="W1" s="323"/>
      <c r="X1" s="323"/>
      <c r="Y1" s="323"/>
      <c r="Z1" s="324"/>
      <c r="AA1" s="321"/>
      <c r="AB1" s="321"/>
      <c r="AC1" s="321"/>
      <c r="AD1" s="332" t="s">
        <v>208</v>
      </c>
      <c r="AE1" s="332"/>
      <c r="AF1" s="332"/>
      <c r="AG1" s="332"/>
      <c r="AH1" s="332"/>
      <c r="AI1" s="332"/>
      <c r="AJ1" s="325"/>
      <c r="AK1" s="334" t="s">
        <v>209</v>
      </c>
      <c r="AL1" s="335"/>
      <c r="AM1" s="332" t="s">
        <v>190</v>
      </c>
      <c r="AN1" s="333"/>
      <c r="AO1" s="332"/>
      <c r="AP1" s="332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6" ht="18.75">
      <c r="B2" s="322" t="s">
        <v>192</v>
      </c>
      <c r="C2" s="322" t="s">
        <v>202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6" ht="21" thickBot="1">
      <c r="B3" s="329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6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10" t="s">
        <v>31</v>
      </c>
      <c r="AM4" s="314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322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422" t="s">
        <v>323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30"/>
    </row>
    <row r="5" spans="1:66" ht="19.5" thickBot="1">
      <c r="A5" s="235"/>
      <c r="B5" s="236" t="s">
        <v>54</v>
      </c>
      <c r="C5" s="237" t="s">
        <v>55</v>
      </c>
      <c r="D5" s="238" t="s">
        <v>56</v>
      </c>
      <c r="E5" s="238" t="s">
        <v>56</v>
      </c>
      <c r="F5" s="239"/>
      <c r="G5" s="239"/>
      <c r="H5" s="240" t="s">
        <v>55</v>
      </c>
      <c r="I5" s="241" t="s">
        <v>56</v>
      </c>
      <c r="J5" s="238" t="s">
        <v>57</v>
      </c>
      <c r="K5" s="239"/>
      <c r="L5" s="242"/>
      <c r="M5" s="243" t="s">
        <v>55</v>
      </c>
      <c r="N5" s="244" t="s">
        <v>57</v>
      </c>
      <c r="O5" s="244" t="s">
        <v>57</v>
      </c>
      <c r="P5" s="245" t="s">
        <v>57</v>
      </c>
      <c r="Q5" s="245"/>
      <c r="R5" s="246"/>
      <c r="S5" s="247"/>
      <c r="T5" s="433"/>
      <c r="U5" s="243" t="s">
        <v>55</v>
      </c>
      <c r="V5" s="248" t="s">
        <v>58</v>
      </c>
      <c r="W5" s="244" t="s">
        <v>55</v>
      </c>
      <c r="X5" s="244" t="s">
        <v>57</v>
      </c>
      <c r="Y5" s="244" t="s">
        <v>57</v>
      </c>
      <c r="Z5" s="249" t="s">
        <v>56</v>
      </c>
      <c r="AA5" s="47" t="s">
        <v>55</v>
      </c>
      <c r="AB5" s="250" t="s">
        <v>57</v>
      </c>
      <c r="AC5" s="49"/>
      <c r="AD5" s="251" t="s">
        <v>57</v>
      </c>
      <c r="AE5" s="250" t="s">
        <v>57</v>
      </c>
      <c r="AF5" s="252"/>
      <c r="AG5" s="243" t="s">
        <v>55</v>
      </c>
      <c r="AH5" s="253"/>
      <c r="AI5" s="253"/>
      <c r="AJ5" s="244" t="s">
        <v>57</v>
      </c>
      <c r="AK5" s="254" t="s">
        <v>57</v>
      </c>
      <c r="AL5" s="261" t="s">
        <v>57</v>
      </c>
      <c r="AM5" s="318"/>
      <c r="AN5" s="434"/>
      <c r="AO5" s="257" t="s">
        <v>55</v>
      </c>
      <c r="AP5" s="258" t="s">
        <v>57</v>
      </c>
      <c r="AQ5" s="259" t="s">
        <v>59</v>
      </c>
      <c r="AR5" s="260" t="s">
        <v>55</v>
      </c>
      <c r="AS5" s="258" t="s">
        <v>57</v>
      </c>
      <c r="AT5" s="261" t="s">
        <v>57</v>
      </c>
      <c r="AU5" s="262" t="s">
        <v>56</v>
      </c>
      <c r="AV5" s="263" t="s">
        <v>60</v>
      </c>
      <c r="AW5" s="264" t="s">
        <v>61</v>
      </c>
      <c r="AX5" s="265" t="s">
        <v>62</v>
      </c>
      <c r="AY5" s="264" t="s">
        <v>63</v>
      </c>
      <c r="AZ5" s="264" t="s">
        <v>60</v>
      </c>
      <c r="BA5" s="264" t="s">
        <v>55</v>
      </c>
      <c r="BB5" s="266" t="s">
        <v>64</v>
      </c>
      <c r="BC5" s="160"/>
      <c r="BD5" s="435"/>
      <c r="BE5" s="436"/>
      <c r="BF5" s="267"/>
      <c r="BG5" s="157"/>
      <c r="BH5" s="268"/>
      <c r="BI5" s="70">
        <v>1</v>
      </c>
      <c r="BJ5" s="71">
        <v>2</v>
      </c>
      <c r="BK5" s="72"/>
      <c r="BL5" s="72"/>
      <c r="BM5" s="72"/>
      <c r="BN5" s="73"/>
    </row>
    <row r="6" spans="1:66" ht="18.75">
      <c r="A6" s="269">
        <v>1</v>
      </c>
      <c r="B6" s="270" t="s">
        <v>83</v>
      </c>
      <c r="C6" s="271">
        <v>2</v>
      </c>
      <c r="D6" s="272">
        <v>5</v>
      </c>
      <c r="E6" s="272">
        <v>5</v>
      </c>
      <c r="F6" s="274">
        <v>5</v>
      </c>
      <c r="G6" s="275">
        <v>5</v>
      </c>
      <c r="H6" s="271">
        <v>1</v>
      </c>
      <c r="I6" s="273">
        <v>5</v>
      </c>
      <c r="J6" s="273">
        <v>5</v>
      </c>
      <c r="K6" s="274">
        <v>5</v>
      </c>
      <c r="L6" s="277">
        <v>5</v>
      </c>
      <c r="M6" s="271">
        <v>1</v>
      </c>
      <c r="N6" s="278">
        <v>5</v>
      </c>
      <c r="O6" s="273">
        <v>5</v>
      </c>
      <c r="P6" s="273">
        <v>5</v>
      </c>
      <c r="Q6" s="274">
        <v>5</v>
      </c>
      <c r="R6" s="280">
        <v>4</v>
      </c>
      <c r="S6" s="281">
        <f t="shared" ref="S6:S22" si="0">IF(SUM(C6:R6)/2.5&lt;=21,SUM(C6:R6)/2.5,21)</f>
        <v>21</v>
      </c>
      <c r="T6" s="282">
        <f t="shared" ref="T6:T22" si="1">IF(S6&lt;7,0,IF(S6&lt;14,1,2))</f>
        <v>2</v>
      </c>
      <c r="U6" s="271">
        <v>1</v>
      </c>
      <c r="V6" s="283">
        <v>5</v>
      </c>
      <c r="W6" s="283">
        <v>5</v>
      </c>
      <c r="X6" s="273">
        <v>5</v>
      </c>
      <c r="Y6" s="273">
        <v>5</v>
      </c>
      <c r="Z6" s="275">
        <v>5</v>
      </c>
      <c r="AA6" s="271">
        <v>1</v>
      </c>
      <c r="AB6" s="284">
        <v>5</v>
      </c>
      <c r="AC6" s="374">
        <v>5</v>
      </c>
      <c r="AD6" s="407">
        <v>4</v>
      </c>
      <c r="AE6" s="285">
        <v>5</v>
      </c>
      <c r="AF6" s="375">
        <v>4</v>
      </c>
      <c r="AG6" s="271">
        <v>1</v>
      </c>
      <c r="AH6" s="276">
        <v>5</v>
      </c>
      <c r="AI6" s="276">
        <v>4</v>
      </c>
      <c r="AJ6" s="273">
        <v>5</v>
      </c>
      <c r="AK6" s="273">
        <v>5</v>
      </c>
      <c r="AL6" s="274">
        <v>5</v>
      </c>
      <c r="AM6" s="319">
        <f t="shared" ref="AM6:AM22" si="2">IF(SUM(U6:AL6,S6)/2&lt;=39,SUM(U6:AL6,S6)/2,39)</f>
        <v>39</v>
      </c>
      <c r="AN6" s="282">
        <f t="shared" ref="AN6:AN22" si="3">IF(AM6&lt;15,0,IF(AM6&lt;30,1,2))</f>
        <v>2</v>
      </c>
      <c r="AO6" s="271">
        <v>1</v>
      </c>
      <c r="AP6" s="394">
        <v>4</v>
      </c>
      <c r="AQ6" s="288">
        <v>4</v>
      </c>
      <c r="AR6" s="289">
        <v>1</v>
      </c>
      <c r="AS6" s="290">
        <v>4</v>
      </c>
      <c r="AT6" s="290"/>
      <c r="AU6" s="289">
        <v>5</v>
      </c>
      <c r="AV6" s="288"/>
      <c r="AW6" s="273">
        <v>5</v>
      </c>
      <c r="AX6" s="290">
        <v>4</v>
      </c>
      <c r="AY6" s="285">
        <v>5</v>
      </c>
      <c r="AZ6" s="284">
        <v>5</v>
      </c>
      <c r="BA6" s="291">
        <v>4</v>
      </c>
      <c r="BB6" s="292">
        <v>4</v>
      </c>
      <c r="BC6" s="293">
        <f t="shared" ref="BC6:BC22" si="4">IF(SUM(AM6,AO6:BB6)/1.5&lt;=80,SUM(AM6,AO6:BB6)/1.5,80)</f>
        <v>56.666666666666664</v>
      </c>
      <c r="BD6" s="294">
        <v>15</v>
      </c>
      <c r="BE6" s="295">
        <v>16</v>
      </c>
      <c r="BF6" s="296">
        <f t="shared" ref="BF6:BF22" si="5">IF(SUM(BC6,BD6:BE6)&lt;=100,SUM(BC6,BD6:BE6),100)</f>
        <v>87.666666666666657</v>
      </c>
      <c r="BG6" s="297" t="str">
        <f t="shared" ref="BG6:BG22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B+</v>
      </c>
      <c r="BH6" s="298">
        <f>IF(BF6&lt;50,2,IF(BF6&lt;74,3,IF(BF6&lt;87,4,5)))</f>
        <v>5</v>
      </c>
      <c r="BI6" s="106"/>
      <c r="BJ6" s="107"/>
      <c r="BK6" s="208" t="s">
        <v>84</v>
      </c>
      <c r="BL6" s="340"/>
      <c r="BM6" s="340"/>
      <c r="BN6" s="341"/>
    </row>
    <row r="7" spans="1:66" ht="18.75">
      <c r="A7" s="108">
        <v>2</v>
      </c>
      <c r="B7" s="75" t="s">
        <v>85</v>
      </c>
      <c r="C7" s="109">
        <v>2</v>
      </c>
      <c r="D7" s="110">
        <v>5</v>
      </c>
      <c r="E7" s="110"/>
      <c r="F7" s="112">
        <v>5</v>
      </c>
      <c r="G7" s="113">
        <v>4</v>
      </c>
      <c r="H7" s="109"/>
      <c r="I7" s="111">
        <v>4</v>
      </c>
      <c r="J7" s="111"/>
      <c r="K7" s="112">
        <v>5</v>
      </c>
      <c r="L7" s="115">
        <v>4</v>
      </c>
      <c r="M7" s="109">
        <v>1</v>
      </c>
      <c r="N7" s="116">
        <v>4</v>
      </c>
      <c r="O7" s="116">
        <v>4</v>
      </c>
      <c r="P7" s="116">
        <v>4</v>
      </c>
      <c r="Q7" s="117">
        <v>4</v>
      </c>
      <c r="R7" s="118">
        <v>4</v>
      </c>
      <c r="S7" s="119">
        <f t="shared" si="0"/>
        <v>20</v>
      </c>
      <c r="T7" s="120">
        <f t="shared" si="1"/>
        <v>2</v>
      </c>
      <c r="U7" s="109"/>
      <c r="V7" s="121"/>
      <c r="W7" s="121">
        <v>4</v>
      </c>
      <c r="X7" s="111"/>
      <c r="Y7" s="111"/>
      <c r="Z7" s="113"/>
      <c r="AA7" s="109">
        <v>1</v>
      </c>
      <c r="AB7" s="89">
        <v>4</v>
      </c>
      <c r="AC7" s="375">
        <v>5</v>
      </c>
      <c r="AD7" s="111"/>
      <c r="AE7" s="90">
        <v>4</v>
      </c>
      <c r="AF7" s="367">
        <v>2</v>
      </c>
      <c r="AG7" s="109">
        <v>1</v>
      </c>
      <c r="AH7" s="114">
        <v>4</v>
      </c>
      <c r="AI7" s="114"/>
      <c r="AJ7" s="111">
        <v>5</v>
      </c>
      <c r="AK7" s="111">
        <v>5</v>
      </c>
      <c r="AL7" s="112"/>
      <c r="AM7" s="315">
        <f t="shared" si="2"/>
        <v>27.5</v>
      </c>
      <c r="AN7" s="120">
        <f t="shared" si="3"/>
        <v>1</v>
      </c>
      <c r="AO7" s="109"/>
      <c r="AP7" s="368">
        <v>2</v>
      </c>
      <c r="AQ7" s="122">
        <v>4</v>
      </c>
      <c r="AR7" s="123"/>
      <c r="AS7" s="124">
        <v>4</v>
      </c>
      <c r="AT7" s="124">
        <v>4</v>
      </c>
      <c r="AU7" s="123">
        <v>4</v>
      </c>
      <c r="AV7" s="122">
        <v>4</v>
      </c>
      <c r="AW7" s="111">
        <v>4</v>
      </c>
      <c r="AX7" s="124">
        <v>4</v>
      </c>
      <c r="AY7" s="90">
        <v>5</v>
      </c>
      <c r="AZ7" s="89">
        <v>4</v>
      </c>
      <c r="BA7" s="94">
        <v>4</v>
      </c>
      <c r="BB7" s="125"/>
      <c r="BC7" s="126">
        <f t="shared" si="4"/>
        <v>47</v>
      </c>
      <c r="BD7" s="104">
        <v>15</v>
      </c>
      <c r="BE7" s="105">
        <v>15</v>
      </c>
      <c r="BF7" s="127">
        <f t="shared" si="5"/>
        <v>77</v>
      </c>
      <c r="BG7" s="89" t="str">
        <f t="shared" si="6"/>
        <v>C+</v>
      </c>
      <c r="BH7" s="128">
        <f t="shared" ref="BH7:BH22" si="7">IF(BF7&lt;50,2,IF(BF7&lt;74,3,IF(BF7&lt;87,4,5)))</f>
        <v>4</v>
      </c>
      <c r="BI7" s="129"/>
      <c r="BJ7" s="130"/>
      <c r="BK7" s="342" t="s">
        <v>107</v>
      </c>
      <c r="BL7" s="343"/>
      <c r="BM7" s="343"/>
      <c r="BN7" s="344"/>
    </row>
    <row r="8" spans="1:66" ht="18.75">
      <c r="A8" s="108">
        <v>3</v>
      </c>
      <c r="B8" s="75" t="s">
        <v>86</v>
      </c>
      <c r="C8" s="109">
        <v>2</v>
      </c>
      <c r="D8" s="110">
        <v>5</v>
      </c>
      <c r="E8" s="110">
        <v>5</v>
      </c>
      <c r="F8" s="388">
        <v>2</v>
      </c>
      <c r="G8" s="113">
        <v>4</v>
      </c>
      <c r="H8" s="109">
        <v>1</v>
      </c>
      <c r="I8" s="131">
        <v>4</v>
      </c>
      <c r="J8" s="111"/>
      <c r="K8" s="112">
        <v>3</v>
      </c>
      <c r="L8" s="115">
        <v>4</v>
      </c>
      <c r="M8" s="109">
        <v>1</v>
      </c>
      <c r="N8" s="116">
        <v>4</v>
      </c>
      <c r="O8" s="116">
        <v>4</v>
      </c>
      <c r="P8" s="116">
        <v>4</v>
      </c>
      <c r="Q8" s="117">
        <v>5</v>
      </c>
      <c r="R8" s="118">
        <v>4</v>
      </c>
      <c r="S8" s="119">
        <f t="shared" si="0"/>
        <v>20.8</v>
      </c>
      <c r="T8" s="120">
        <f t="shared" si="1"/>
        <v>2</v>
      </c>
      <c r="U8" s="109">
        <v>1</v>
      </c>
      <c r="V8" s="121">
        <v>4</v>
      </c>
      <c r="W8" s="121">
        <v>5</v>
      </c>
      <c r="X8" s="111">
        <v>4</v>
      </c>
      <c r="Y8" s="111">
        <v>5</v>
      </c>
      <c r="Z8" s="113">
        <v>4</v>
      </c>
      <c r="AA8" s="109">
        <v>1</v>
      </c>
      <c r="AB8" s="89">
        <v>4</v>
      </c>
      <c r="AC8" s="367">
        <v>2</v>
      </c>
      <c r="AD8" s="111">
        <v>4</v>
      </c>
      <c r="AE8" s="90">
        <v>4</v>
      </c>
      <c r="AF8" s="367">
        <v>2</v>
      </c>
      <c r="AG8" s="109">
        <v>1</v>
      </c>
      <c r="AH8" s="114"/>
      <c r="AI8" s="114">
        <v>4</v>
      </c>
      <c r="AJ8" s="111">
        <v>4</v>
      </c>
      <c r="AK8" s="111">
        <v>5</v>
      </c>
      <c r="AL8" s="112">
        <v>4</v>
      </c>
      <c r="AM8" s="315">
        <f t="shared" si="2"/>
        <v>39</v>
      </c>
      <c r="AN8" s="120">
        <f t="shared" si="3"/>
        <v>2</v>
      </c>
      <c r="AO8" s="132"/>
      <c r="AP8" s="368">
        <v>2</v>
      </c>
      <c r="AQ8" s="122">
        <v>4</v>
      </c>
      <c r="AR8" s="123">
        <v>1</v>
      </c>
      <c r="AS8" s="124">
        <v>4</v>
      </c>
      <c r="AT8" s="124">
        <v>4</v>
      </c>
      <c r="AU8" s="123"/>
      <c r="AV8" s="122">
        <v>4</v>
      </c>
      <c r="AW8" s="111"/>
      <c r="AX8" s="124"/>
      <c r="AY8" s="90"/>
      <c r="AZ8" s="89">
        <v>4</v>
      </c>
      <c r="BA8" s="94"/>
      <c r="BB8" s="125"/>
      <c r="BC8" s="126">
        <f t="shared" si="4"/>
        <v>41.333333333333336</v>
      </c>
      <c r="BD8" s="104">
        <v>15</v>
      </c>
      <c r="BE8" s="105">
        <v>15</v>
      </c>
      <c r="BF8" s="127">
        <f t="shared" si="5"/>
        <v>71.333333333333343</v>
      </c>
      <c r="BG8" s="89" t="str">
        <f t="shared" si="6"/>
        <v>C-</v>
      </c>
      <c r="BH8" s="128">
        <f t="shared" si="7"/>
        <v>3</v>
      </c>
      <c r="BI8" s="129"/>
      <c r="BJ8" s="133"/>
      <c r="BK8" s="342" t="s">
        <v>87</v>
      </c>
      <c r="BL8" s="343"/>
      <c r="BM8" s="343"/>
      <c r="BN8" s="344"/>
    </row>
    <row r="9" spans="1:66" ht="18.75">
      <c r="A9" s="74">
        <v>4</v>
      </c>
      <c r="B9" s="75" t="s">
        <v>88</v>
      </c>
      <c r="C9" s="76">
        <v>2</v>
      </c>
      <c r="D9" s="77">
        <v>5</v>
      </c>
      <c r="E9" s="77">
        <v>5</v>
      </c>
      <c r="F9" s="79">
        <v>5</v>
      </c>
      <c r="G9" s="80">
        <v>5</v>
      </c>
      <c r="H9" s="76">
        <v>1</v>
      </c>
      <c r="I9" s="78">
        <v>5</v>
      </c>
      <c r="J9" s="78">
        <v>5</v>
      </c>
      <c r="K9" s="79">
        <v>5</v>
      </c>
      <c r="L9" s="82">
        <v>5</v>
      </c>
      <c r="M9" s="76">
        <v>1</v>
      </c>
      <c r="N9" s="83">
        <v>5</v>
      </c>
      <c r="O9" s="78">
        <v>5</v>
      </c>
      <c r="P9" s="78">
        <v>5</v>
      </c>
      <c r="Q9" s="79">
        <v>5</v>
      </c>
      <c r="R9" s="85">
        <v>5</v>
      </c>
      <c r="S9" s="86">
        <f t="shared" si="0"/>
        <v>21</v>
      </c>
      <c r="T9" s="87">
        <f t="shared" si="1"/>
        <v>2</v>
      </c>
      <c r="U9" s="76">
        <v>1</v>
      </c>
      <c r="V9" s="88">
        <v>4</v>
      </c>
      <c r="W9" s="88">
        <v>4</v>
      </c>
      <c r="X9" s="78">
        <v>5</v>
      </c>
      <c r="Y9" s="78">
        <v>4</v>
      </c>
      <c r="Z9" s="80">
        <v>5</v>
      </c>
      <c r="AA9" s="76">
        <v>1</v>
      </c>
      <c r="AB9" s="89">
        <v>5</v>
      </c>
      <c r="AC9" s="376">
        <v>5</v>
      </c>
      <c r="AD9" s="78"/>
      <c r="AE9" s="134">
        <v>5</v>
      </c>
      <c r="AF9" s="375">
        <v>4</v>
      </c>
      <c r="AG9" s="76"/>
      <c r="AH9" s="81">
        <v>5</v>
      </c>
      <c r="AI9" s="81">
        <v>5</v>
      </c>
      <c r="AJ9" s="78">
        <v>5</v>
      </c>
      <c r="AK9" s="78">
        <v>5</v>
      </c>
      <c r="AL9" s="79">
        <v>5</v>
      </c>
      <c r="AM9" s="303">
        <f t="shared" si="2"/>
        <v>39</v>
      </c>
      <c r="AN9" s="87">
        <f t="shared" si="3"/>
        <v>2</v>
      </c>
      <c r="AO9" s="76"/>
      <c r="AP9" s="394">
        <v>3</v>
      </c>
      <c r="AQ9" s="91">
        <v>4</v>
      </c>
      <c r="AR9" s="92"/>
      <c r="AS9" s="93">
        <v>4</v>
      </c>
      <c r="AT9" s="93">
        <v>4</v>
      </c>
      <c r="AU9" s="92">
        <v>4</v>
      </c>
      <c r="AV9" s="91">
        <v>4</v>
      </c>
      <c r="AW9" s="78">
        <v>5</v>
      </c>
      <c r="AX9" s="93">
        <v>4</v>
      </c>
      <c r="AY9" s="134">
        <v>5</v>
      </c>
      <c r="AZ9" s="89">
        <v>4</v>
      </c>
      <c r="BA9" s="94">
        <v>4</v>
      </c>
      <c r="BB9" s="95">
        <v>5</v>
      </c>
      <c r="BC9" s="96">
        <f t="shared" si="4"/>
        <v>59.333333333333336</v>
      </c>
      <c r="BD9" s="104">
        <v>16</v>
      </c>
      <c r="BE9" s="105">
        <v>15</v>
      </c>
      <c r="BF9" s="99">
        <f t="shared" si="5"/>
        <v>90.333333333333343</v>
      </c>
      <c r="BG9" s="100" t="str">
        <f t="shared" si="6"/>
        <v>A-</v>
      </c>
      <c r="BH9" s="101">
        <f t="shared" si="7"/>
        <v>5</v>
      </c>
      <c r="BI9" s="106"/>
      <c r="BJ9" s="107"/>
      <c r="BK9" s="208" t="s">
        <v>232</v>
      </c>
      <c r="BL9" s="340"/>
      <c r="BM9" s="340"/>
      <c r="BN9" s="341"/>
    </row>
    <row r="10" spans="1:66" ht="18.75">
      <c r="A10" s="74">
        <v>5</v>
      </c>
      <c r="B10" s="75" t="s">
        <v>90</v>
      </c>
      <c r="C10" s="76">
        <v>2</v>
      </c>
      <c r="D10" s="77">
        <v>5</v>
      </c>
      <c r="E10" s="77">
        <v>5</v>
      </c>
      <c r="F10" s="79">
        <v>4</v>
      </c>
      <c r="G10" s="80">
        <v>4</v>
      </c>
      <c r="H10" s="76">
        <v>1</v>
      </c>
      <c r="I10" s="78">
        <v>5</v>
      </c>
      <c r="J10" s="78">
        <v>5</v>
      </c>
      <c r="K10" s="79">
        <v>5</v>
      </c>
      <c r="L10" s="82">
        <v>4</v>
      </c>
      <c r="M10" s="76">
        <v>1</v>
      </c>
      <c r="N10" s="83">
        <v>4</v>
      </c>
      <c r="O10" s="78">
        <v>4</v>
      </c>
      <c r="P10" s="78">
        <v>5</v>
      </c>
      <c r="Q10" s="79">
        <v>4</v>
      </c>
      <c r="R10" s="85">
        <v>5</v>
      </c>
      <c r="S10" s="86">
        <f t="shared" si="0"/>
        <v>21</v>
      </c>
      <c r="T10" s="87">
        <f t="shared" si="1"/>
        <v>2</v>
      </c>
      <c r="U10" s="76">
        <v>1</v>
      </c>
      <c r="V10" s="88">
        <v>5</v>
      </c>
      <c r="W10" s="88">
        <v>5</v>
      </c>
      <c r="X10" s="78">
        <v>4</v>
      </c>
      <c r="Y10" s="78">
        <v>5</v>
      </c>
      <c r="Z10" s="80">
        <v>4</v>
      </c>
      <c r="AA10" s="76">
        <v>1</v>
      </c>
      <c r="AB10" s="89">
        <v>4</v>
      </c>
      <c r="AC10" s="376">
        <v>5</v>
      </c>
      <c r="AD10" s="78">
        <v>4</v>
      </c>
      <c r="AE10" s="90">
        <v>4</v>
      </c>
      <c r="AF10" s="367">
        <v>2</v>
      </c>
      <c r="AG10" s="76">
        <v>1</v>
      </c>
      <c r="AH10" s="81"/>
      <c r="AI10" s="81">
        <v>4</v>
      </c>
      <c r="AJ10" s="78">
        <v>4</v>
      </c>
      <c r="AK10" s="78">
        <v>4</v>
      </c>
      <c r="AL10" s="79">
        <v>4</v>
      </c>
      <c r="AM10" s="303">
        <f t="shared" si="2"/>
        <v>39</v>
      </c>
      <c r="AN10" s="87">
        <f t="shared" si="3"/>
        <v>2</v>
      </c>
      <c r="AO10" s="76"/>
      <c r="AP10" s="394">
        <v>4</v>
      </c>
      <c r="AQ10" s="91">
        <v>4</v>
      </c>
      <c r="AR10" s="92">
        <v>1</v>
      </c>
      <c r="AS10" s="93">
        <v>4</v>
      </c>
      <c r="AT10" s="77">
        <v>4</v>
      </c>
      <c r="AU10" s="92">
        <v>4</v>
      </c>
      <c r="AV10" s="91">
        <v>4</v>
      </c>
      <c r="AW10" s="78">
        <v>4</v>
      </c>
      <c r="AX10" s="77">
        <v>4</v>
      </c>
      <c r="AY10" s="90">
        <v>4</v>
      </c>
      <c r="AZ10" s="89">
        <v>4</v>
      </c>
      <c r="BA10" s="94">
        <v>4</v>
      </c>
      <c r="BB10" s="66">
        <v>4</v>
      </c>
      <c r="BC10" s="96">
        <f t="shared" si="4"/>
        <v>58.666666666666664</v>
      </c>
      <c r="BD10" s="104">
        <v>14</v>
      </c>
      <c r="BE10" s="105">
        <v>15</v>
      </c>
      <c r="BF10" s="99">
        <f t="shared" si="5"/>
        <v>87.666666666666657</v>
      </c>
      <c r="BG10" s="100" t="str">
        <f t="shared" si="6"/>
        <v>B+</v>
      </c>
      <c r="BH10" s="101">
        <f t="shared" si="7"/>
        <v>5</v>
      </c>
      <c r="BI10" s="106"/>
      <c r="BJ10" s="107"/>
      <c r="BK10" s="208" t="s">
        <v>91</v>
      </c>
      <c r="BL10" s="340"/>
      <c r="BM10" s="340"/>
      <c r="BN10" s="341"/>
    </row>
    <row r="11" spans="1:66" ht="18.75">
      <c r="A11" s="74">
        <v>6</v>
      </c>
      <c r="B11" s="75" t="s">
        <v>92</v>
      </c>
      <c r="C11" s="76">
        <v>2</v>
      </c>
      <c r="D11" s="77">
        <v>4</v>
      </c>
      <c r="E11" s="77">
        <v>4</v>
      </c>
      <c r="F11" s="79">
        <v>5</v>
      </c>
      <c r="G11" s="80">
        <v>5</v>
      </c>
      <c r="H11" s="76">
        <v>1</v>
      </c>
      <c r="I11" s="78">
        <v>5</v>
      </c>
      <c r="J11" s="78">
        <v>4</v>
      </c>
      <c r="K11" s="79">
        <v>4</v>
      </c>
      <c r="L11" s="82">
        <v>4</v>
      </c>
      <c r="M11" s="76">
        <v>1</v>
      </c>
      <c r="N11" s="83">
        <v>5</v>
      </c>
      <c r="O11" s="78">
        <v>4</v>
      </c>
      <c r="P11" s="78">
        <v>5</v>
      </c>
      <c r="Q11" s="79">
        <v>5</v>
      </c>
      <c r="R11" s="85">
        <v>5</v>
      </c>
      <c r="S11" s="86">
        <f t="shared" si="0"/>
        <v>21</v>
      </c>
      <c r="T11" s="87">
        <f t="shared" si="1"/>
        <v>2</v>
      </c>
      <c r="U11" s="76">
        <v>1</v>
      </c>
      <c r="V11" s="88">
        <v>4</v>
      </c>
      <c r="W11" s="88">
        <v>5</v>
      </c>
      <c r="X11" s="78">
        <v>4</v>
      </c>
      <c r="Y11" s="78">
        <v>4</v>
      </c>
      <c r="Z11" s="80">
        <v>5</v>
      </c>
      <c r="AA11" s="135">
        <v>1</v>
      </c>
      <c r="AB11" s="89">
        <v>5</v>
      </c>
      <c r="AC11" s="376">
        <v>5</v>
      </c>
      <c r="AD11" s="78">
        <v>5</v>
      </c>
      <c r="AE11" s="90">
        <v>5</v>
      </c>
      <c r="AF11" s="375">
        <v>4</v>
      </c>
      <c r="AG11" s="135">
        <v>1</v>
      </c>
      <c r="AH11" s="81">
        <v>4</v>
      </c>
      <c r="AI11" s="81">
        <v>4</v>
      </c>
      <c r="AJ11" s="78">
        <v>5</v>
      </c>
      <c r="AK11" s="78">
        <v>5</v>
      </c>
      <c r="AL11" s="79">
        <v>5</v>
      </c>
      <c r="AM11" s="303">
        <f t="shared" si="2"/>
        <v>39</v>
      </c>
      <c r="AN11" s="87">
        <f t="shared" si="3"/>
        <v>2</v>
      </c>
      <c r="AO11" s="76">
        <v>1</v>
      </c>
      <c r="AP11" s="394">
        <v>4</v>
      </c>
      <c r="AQ11" s="91">
        <v>4</v>
      </c>
      <c r="AR11" s="92">
        <v>1</v>
      </c>
      <c r="AS11" s="93">
        <v>4</v>
      </c>
      <c r="AT11" s="93">
        <v>5</v>
      </c>
      <c r="AU11" s="92">
        <v>5</v>
      </c>
      <c r="AV11" s="91">
        <v>4</v>
      </c>
      <c r="AW11" s="78">
        <v>5</v>
      </c>
      <c r="AX11" s="93">
        <v>4</v>
      </c>
      <c r="AY11" s="90"/>
      <c r="AZ11" s="89">
        <v>4</v>
      </c>
      <c r="BA11" s="94">
        <v>4</v>
      </c>
      <c r="BB11" s="66">
        <v>4</v>
      </c>
      <c r="BC11" s="96">
        <f t="shared" si="4"/>
        <v>58.666666666666664</v>
      </c>
      <c r="BD11" s="104">
        <v>15</v>
      </c>
      <c r="BE11" s="105">
        <v>15</v>
      </c>
      <c r="BF11" s="99">
        <f t="shared" si="5"/>
        <v>88.666666666666657</v>
      </c>
      <c r="BG11" s="100" t="str">
        <f t="shared" si="6"/>
        <v>B+</v>
      </c>
      <c r="BH11" s="101">
        <f t="shared" si="7"/>
        <v>5</v>
      </c>
      <c r="BI11" s="136"/>
      <c r="BJ11" s="137"/>
      <c r="BK11" s="208" t="s">
        <v>237</v>
      </c>
      <c r="BL11" s="340"/>
      <c r="BM11" s="340"/>
      <c r="BN11" s="341"/>
    </row>
    <row r="12" spans="1:66" ht="18.75">
      <c r="A12" s="139">
        <v>7</v>
      </c>
      <c r="B12" s="75" t="s">
        <v>93</v>
      </c>
      <c r="C12" s="76">
        <v>1</v>
      </c>
      <c r="D12" s="78">
        <v>5</v>
      </c>
      <c r="E12" s="78">
        <v>5</v>
      </c>
      <c r="F12" s="79">
        <v>5</v>
      </c>
      <c r="G12" s="80">
        <v>5</v>
      </c>
      <c r="H12" s="76">
        <v>1</v>
      </c>
      <c r="I12" s="78" t="s">
        <v>242</v>
      </c>
      <c r="J12" s="78"/>
      <c r="K12" s="79">
        <v>4</v>
      </c>
      <c r="L12" s="80">
        <v>5</v>
      </c>
      <c r="M12" s="76">
        <v>1</v>
      </c>
      <c r="N12" s="83">
        <v>5</v>
      </c>
      <c r="O12" s="93">
        <v>5</v>
      </c>
      <c r="P12" s="78">
        <v>5</v>
      </c>
      <c r="Q12" s="79">
        <v>4</v>
      </c>
      <c r="R12" s="85">
        <v>4</v>
      </c>
      <c r="S12" s="86">
        <f t="shared" si="0"/>
        <v>21</v>
      </c>
      <c r="T12" s="87">
        <f t="shared" si="1"/>
        <v>2</v>
      </c>
      <c r="U12" s="76">
        <v>1</v>
      </c>
      <c r="V12" s="88">
        <v>5</v>
      </c>
      <c r="W12" s="88">
        <v>5</v>
      </c>
      <c r="X12" s="78">
        <v>5</v>
      </c>
      <c r="Y12" s="78"/>
      <c r="Z12" s="80"/>
      <c r="AA12" s="135">
        <v>1</v>
      </c>
      <c r="AB12" s="89">
        <v>5</v>
      </c>
      <c r="AC12" s="376">
        <v>5</v>
      </c>
      <c r="AD12" s="78">
        <v>4</v>
      </c>
      <c r="AE12" s="90">
        <v>5</v>
      </c>
      <c r="AF12" s="367">
        <v>2</v>
      </c>
      <c r="AG12" s="135">
        <v>1</v>
      </c>
      <c r="AH12" s="140"/>
      <c r="AI12" s="140"/>
      <c r="AJ12" s="78">
        <v>5</v>
      </c>
      <c r="AK12" s="78">
        <v>4</v>
      </c>
      <c r="AL12" s="79">
        <v>5</v>
      </c>
      <c r="AM12" s="303">
        <f t="shared" si="2"/>
        <v>37</v>
      </c>
      <c r="AN12" s="87">
        <f t="shared" si="3"/>
        <v>2</v>
      </c>
      <c r="AO12" s="92"/>
      <c r="AP12" s="368">
        <v>2</v>
      </c>
      <c r="AQ12" s="91"/>
      <c r="AR12" s="92">
        <v>1</v>
      </c>
      <c r="AS12" s="93"/>
      <c r="AT12" s="93"/>
      <c r="AU12" s="92">
        <v>4</v>
      </c>
      <c r="AV12" s="91">
        <v>5</v>
      </c>
      <c r="AW12" s="78">
        <v>4</v>
      </c>
      <c r="AX12" s="93">
        <v>4</v>
      </c>
      <c r="AY12" s="90">
        <v>4</v>
      </c>
      <c r="AZ12" s="89">
        <v>4</v>
      </c>
      <c r="BA12" s="94">
        <v>4</v>
      </c>
      <c r="BB12" s="95">
        <v>4</v>
      </c>
      <c r="BC12" s="96">
        <f t="shared" si="4"/>
        <v>48.666666666666664</v>
      </c>
      <c r="BD12" s="104">
        <v>19</v>
      </c>
      <c r="BE12" s="105">
        <v>20</v>
      </c>
      <c r="BF12" s="99">
        <f t="shared" si="5"/>
        <v>87.666666666666657</v>
      </c>
      <c r="BG12" s="100" t="str">
        <f t="shared" si="6"/>
        <v>B+</v>
      </c>
      <c r="BH12" s="101">
        <f t="shared" si="7"/>
        <v>5</v>
      </c>
      <c r="BI12" s="106"/>
      <c r="BJ12" s="107"/>
      <c r="BK12" s="208" t="s">
        <v>234</v>
      </c>
      <c r="BL12" s="340"/>
      <c r="BM12" s="340"/>
      <c r="BN12" s="341"/>
    </row>
    <row r="13" spans="1:66" ht="18.75">
      <c r="A13" s="141">
        <v>8</v>
      </c>
      <c r="B13" s="75" t="s">
        <v>95</v>
      </c>
      <c r="C13" s="76">
        <v>2</v>
      </c>
      <c r="D13" s="78">
        <v>5</v>
      </c>
      <c r="E13" s="78">
        <v>5</v>
      </c>
      <c r="F13" s="79">
        <v>4</v>
      </c>
      <c r="G13" s="80">
        <v>5</v>
      </c>
      <c r="H13" s="76">
        <v>1</v>
      </c>
      <c r="I13" s="78">
        <v>5</v>
      </c>
      <c r="J13" s="78">
        <v>5</v>
      </c>
      <c r="K13" s="79">
        <v>5</v>
      </c>
      <c r="L13" s="80">
        <v>5</v>
      </c>
      <c r="M13" s="76">
        <v>1</v>
      </c>
      <c r="N13" s="83">
        <v>4</v>
      </c>
      <c r="O13" s="93">
        <v>4</v>
      </c>
      <c r="P13" s="78">
        <v>4</v>
      </c>
      <c r="Q13" s="79">
        <v>5</v>
      </c>
      <c r="R13" s="85">
        <v>5</v>
      </c>
      <c r="S13" s="86">
        <f t="shared" si="0"/>
        <v>21</v>
      </c>
      <c r="T13" s="87">
        <f t="shared" si="1"/>
        <v>2</v>
      </c>
      <c r="U13" s="76">
        <v>1</v>
      </c>
      <c r="V13" s="88">
        <v>4</v>
      </c>
      <c r="W13" s="88">
        <v>5</v>
      </c>
      <c r="X13" s="78">
        <v>4</v>
      </c>
      <c r="Y13" s="78">
        <v>5</v>
      </c>
      <c r="Z13" s="80">
        <v>4</v>
      </c>
      <c r="AA13" s="76">
        <v>1</v>
      </c>
      <c r="AB13" s="89">
        <v>5</v>
      </c>
      <c r="AC13" s="376">
        <v>4</v>
      </c>
      <c r="AD13" s="78">
        <v>4</v>
      </c>
      <c r="AE13" s="90">
        <v>5</v>
      </c>
      <c r="AF13" s="375">
        <v>5</v>
      </c>
      <c r="AG13" s="76">
        <v>1</v>
      </c>
      <c r="AH13" s="81">
        <v>5</v>
      </c>
      <c r="AI13" s="81">
        <v>5</v>
      </c>
      <c r="AJ13" s="78">
        <v>5</v>
      </c>
      <c r="AK13" s="78">
        <v>5</v>
      </c>
      <c r="AL13" s="79">
        <v>5</v>
      </c>
      <c r="AM13" s="303">
        <f t="shared" si="2"/>
        <v>39</v>
      </c>
      <c r="AN13" s="87">
        <f t="shared" si="3"/>
        <v>2</v>
      </c>
      <c r="AO13" s="92"/>
      <c r="AP13" s="368">
        <v>2</v>
      </c>
      <c r="AQ13" s="91"/>
      <c r="AR13" s="92">
        <v>1</v>
      </c>
      <c r="AS13" s="93"/>
      <c r="AT13" s="93">
        <v>4</v>
      </c>
      <c r="AU13" s="92">
        <v>4</v>
      </c>
      <c r="AV13" s="91">
        <v>4</v>
      </c>
      <c r="AW13" s="78">
        <v>4</v>
      </c>
      <c r="AX13" s="93">
        <v>4</v>
      </c>
      <c r="AY13" s="90">
        <v>4</v>
      </c>
      <c r="AZ13" s="89">
        <v>4</v>
      </c>
      <c r="BA13" s="94">
        <v>4</v>
      </c>
      <c r="BB13" s="66">
        <v>4</v>
      </c>
      <c r="BC13" s="96">
        <f t="shared" si="4"/>
        <v>52</v>
      </c>
      <c r="BD13" s="104">
        <v>18</v>
      </c>
      <c r="BE13" s="105">
        <v>19</v>
      </c>
      <c r="BF13" s="99">
        <f t="shared" si="5"/>
        <v>89</v>
      </c>
      <c r="BG13" s="100" t="str">
        <f t="shared" si="6"/>
        <v>B+</v>
      </c>
      <c r="BH13" s="101">
        <f t="shared" si="7"/>
        <v>5</v>
      </c>
      <c r="BI13" s="136"/>
      <c r="BJ13" s="137"/>
      <c r="BK13" s="208" t="s">
        <v>131</v>
      </c>
      <c r="BL13" s="340"/>
      <c r="BM13" s="340"/>
      <c r="BN13" s="341"/>
    </row>
    <row r="14" spans="1:66" ht="18.75">
      <c r="A14" s="141">
        <v>9</v>
      </c>
      <c r="B14" s="75" t="s">
        <v>96</v>
      </c>
      <c r="C14" s="142">
        <v>1</v>
      </c>
      <c r="D14" s="143">
        <v>4</v>
      </c>
      <c r="E14" s="143">
        <v>4</v>
      </c>
      <c r="F14" s="144">
        <v>5</v>
      </c>
      <c r="G14" s="145">
        <v>4</v>
      </c>
      <c r="H14" s="151">
        <v>1</v>
      </c>
      <c r="I14" s="143">
        <v>5</v>
      </c>
      <c r="J14" s="143">
        <v>5</v>
      </c>
      <c r="K14" s="144">
        <v>5</v>
      </c>
      <c r="L14" s="145">
        <v>4</v>
      </c>
      <c r="M14" s="151">
        <v>1</v>
      </c>
      <c r="N14" s="143">
        <v>5</v>
      </c>
      <c r="O14" s="143">
        <v>4</v>
      </c>
      <c r="P14" s="146">
        <v>5</v>
      </c>
      <c r="Q14" s="147">
        <v>4</v>
      </c>
      <c r="R14" s="148">
        <v>5</v>
      </c>
      <c r="S14" s="149">
        <f t="shared" si="0"/>
        <v>21</v>
      </c>
      <c r="T14" s="150">
        <f t="shared" si="1"/>
        <v>2</v>
      </c>
      <c r="U14" s="151">
        <v>1</v>
      </c>
      <c r="V14" s="152">
        <v>4</v>
      </c>
      <c r="W14" s="152">
        <v>5</v>
      </c>
      <c r="X14" s="146">
        <v>5</v>
      </c>
      <c r="Y14" s="146">
        <v>5</v>
      </c>
      <c r="Z14" s="153">
        <v>5</v>
      </c>
      <c r="AA14" s="142">
        <v>1</v>
      </c>
      <c r="AB14" s="154">
        <v>4</v>
      </c>
      <c r="AC14" s="394">
        <v>4</v>
      </c>
      <c r="AD14" s="146">
        <v>4</v>
      </c>
      <c r="AE14" s="155">
        <v>5</v>
      </c>
      <c r="AF14" s="375">
        <v>5</v>
      </c>
      <c r="AG14" s="142">
        <v>1</v>
      </c>
      <c r="AH14" s="156">
        <v>5</v>
      </c>
      <c r="AI14" s="156">
        <v>4</v>
      </c>
      <c r="AJ14" s="146">
        <v>5</v>
      </c>
      <c r="AK14" s="146">
        <v>5</v>
      </c>
      <c r="AL14" s="147">
        <v>5</v>
      </c>
      <c r="AM14" s="307">
        <f t="shared" si="2"/>
        <v>39</v>
      </c>
      <c r="AN14" s="150">
        <f t="shared" si="3"/>
        <v>2</v>
      </c>
      <c r="AO14" s="142"/>
      <c r="AP14" s="368">
        <v>2</v>
      </c>
      <c r="AQ14" s="158"/>
      <c r="AR14" s="142">
        <v>1</v>
      </c>
      <c r="AS14" s="143"/>
      <c r="AT14" s="143">
        <v>4</v>
      </c>
      <c r="AU14" s="142">
        <v>5</v>
      </c>
      <c r="AV14" s="158">
        <v>5</v>
      </c>
      <c r="AW14" s="143">
        <v>5</v>
      </c>
      <c r="AX14" s="143">
        <v>5</v>
      </c>
      <c r="AY14" s="155">
        <v>5</v>
      </c>
      <c r="AZ14" s="154">
        <v>5</v>
      </c>
      <c r="BA14" s="159">
        <v>5</v>
      </c>
      <c r="BB14" s="160">
        <v>5</v>
      </c>
      <c r="BC14" s="161">
        <f t="shared" si="4"/>
        <v>57.333333333333336</v>
      </c>
      <c r="BD14" s="104">
        <v>18</v>
      </c>
      <c r="BE14" s="105">
        <v>15</v>
      </c>
      <c r="BF14" s="162">
        <f t="shared" si="5"/>
        <v>90.333333333333343</v>
      </c>
      <c r="BG14" s="163" t="str">
        <f t="shared" si="6"/>
        <v>A-</v>
      </c>
      <c r="BH14" s="164">
        <f t="shared" si="7"/>
        <v>5</v>
      </c>
      <c r="BI14" s="165"/>
      <c r="BJ14" s="166"/>
      <c r="BK14" s="345"/>
      <c r="BL14" s="346"/>
      <c r="BM14" s="346"/>
      <c r="BN14" s="347"/>
    </row>
    <row r="15" spans="1:66" ht="18.75">
      <c r="A15" s="141">
        <v>10</v>
      </c>
      <c r="B15" s="75" t="s">
        <v>97</v>
      </c>
      <c r="C15" s="167">
        <v>2</v>
      </c>
      <c r="D15" s="168">
        <v>5</v>
      </c>
      <c r="E15" s="168">
        <v>4</v>
      </c>
      <c r="F15" s="144">
        <v>5</v>
      </c>
      <c r="G15" s="170">
        <v>3</v>
      </c>
      <c r="H15" s="136">
        <v>1</v>
      </c>
      <c r="I15" s="137"/>
      <c r="J15" s="137">
        <v>4</v>
      </c>
      <c r="K15" s="137">
        <v>3</v>
      </c>
      <c r="L15" s="172">
        <v>4</v>
      </c>
      <c r="M15" s="136">
        <v>1</v>
      </c>
      <c r="N15" s="137">
        <v>4</v>
      </c>
      <c r="O15" s="137">
        <v>4</v>
      </c>
      <c r="P15" s="137">
        <v>4</v>
      </c>
      <c r="Q15" s="137">
        <v>4</v>
      </c>
      <c r="R15" s="170"/>
      <c r="S15" s="173">
        <f t="shared" si="0"/>
        <v>19.2</v>
      </c>
      <c r="T15" s="87">
        <f t="shared" si="1"/>
        <v>2</v>
      </c>
      <c r="U15" s="136">
        <v>1</v>
      </c>
      <c r="V15" s="137"/>
      <c r="W15" s="137"/>
      <c r="X15" s="137">
        <v>3</v>
      </c>
      <c r="Y15" s="137"/>
      <c r="Z15" s="170">
        <v>4</v>
      </c>
      <c r="AA15" s="171">
        <v>1</v>
      </c>
      <c r="AB15" s="137">
        <v>5</v>
      </c>
      <c r="AC15" s="369">
        <v>2</v>
      </c>
      <c r="AD15" s="137"/>
      <c r="AE15" s="137">
        <v>4</v>
      </c>
      <c r="AF15" s="367">
        <v>2</v>
      </c>
      <c r="AG15" s="136">
        <v>1</v>
      </c>
      <c r="AH15" s="137"/>
      <c r="AI15" s="137"/>
      <c r="AJ15" s="137">
        <v>4</v>
      </c>
      <c r="AK15" s="137">
        <v>4</v>
      </c>
      <c r="AL15" s="172"/>
      <c r="AM15" s="303">
        <f t="shared" si="2"/>
        <v>25.1</v>
      </c>
      <c r="AN15" s="175">
        <f t="shared" si="3"/>
        <v>1</v>
      </c>
      <c r="AO15" s="171">
        <v>1</v>
      </c>
      <c r="AP15" s="368">
        <v>2</v>
      </c>
      <c r="AQ15" s="172">
        <v>4</v>
      </c>
      <c r="AR15" s="136">
        <v>1</v>
      </c>
      <c r="AS15" s="137">
        <v>4</v>
      </c>
      <c r="AT15" s="137"/>
      <c r="AU15" s="136"/>
      <c r="AV15" s="137">
        <v>4</v>
      </c>
      <c r="AW15" s="137"/>
      <c r="AX15" s="137"/>
      <c r="AY15" s="137"/>
      <c r="AZ15" s="137">
        <v>5</v>
      </c>
      <c r="BA15" s="137"/>
      <c r="BB15" s="170"/>
      <c r="BC15" s="86">
        <f t="shared" si="4"/>
        <v>30.733333333333334</v>
      </c>
      <c r="BD15" s="104">
        <v>15</v>
      </c>
      <c r="BE15" s="105">
        <v>15</v>
      </c>
      <c r="BF15" s="99">
        <f t="shared" si="5"/>
        <v>60.733333333333334</v>
      </c>
      <c r="BG15" s="100" t="str">
        <f t="shared" si="6"/>
        <v>D-</v>
      </c>
      <c r="BH15" s="304">
        <f t="shared" si="7"/>
        <v>3</v>
      </c>
      <c r="BI15" s="136"/>
      <c r="BJ15" s="172"/>
      <c r="BK15" s="354" t="s">
        <v>98</v>
      </c>
      <c r="BL15" s="340"/>
      <c r="BM15" s="340"/>
      <c r="BN15" s="341"/>
    </row>
    <row r="16" spans="1:66" ht="18.75">
      <c r="A16" s="141">
        <v>11</v>
      </c>
      <c r="B16" s="75" t="s">
        <v>99</v>
      </c>
      <c r="C16" s="167">
        <v>2</v>
      </c>
      <c r="D16" s="168">
        <v>5</v>
      </c>
      <c r="E16" s="168">
        <v>5</v>
      </c>
      <c r="F16" s="144">
        <v>5</v>
      </c>
      <c r="G16" s="170"/>
      <c r="H16" s="136">
        <v>1</v>
      </c>
      <c r="I16" s="137">
        <v>4</v>
      </c>
      <c r="J16" s="137">
        <v>5</v>
      </c>
      <c r="K16" s="137">
        <v>4</v>
      </c>
      <c r="L16" s="172">
        <v>5</v>
      </c>
      <c r="M16" s="136">
        <v>1</v>
      </c>
      <c r="N16" s="137">
        <v>5</v>
      </c>
      <c r="O16" s="137">
        <v>5</v>
      </c>
      <c r="P16" s="137">
        <v>5</v>
      </c>
      <c r="Q16" s="137">
        <v>5</v>
      </c>
      <c r="R16" s="170">
        <v>5</v>
      </c>
      <c r="S16" s="173">
        <f t="shared" si="0"/>
        <v>21</v>
      </c>
      <c r="T16" s="87">
        <f t="shared" si="1"/>
        <v>2</v>
      </c>
      <c r="U16" s="136">
        <v>1</v>
      </c>
      <c r="V16" s="137"/>
      <c r="W16" s="137"/>
      <c r="X16" s="137"/>
      <c r="Y16" s="137"/>
      <c r="Z16" s="170"/>
      <c r="AA16" s="171">
        <v>1</v>
      </c>
      <c r="AB16" s="137"/>
      <c r="AC16" s="370">
        <v>2</v>
      </c>
      <c r="AD16" s="137"/>
      <c r="AE16" s="137"/>
      <c r="AF16" s="375">
        <v>5</v>
      </c>
      <c r="AG16" s="136">
        <v>1</v>
      </c>
      <c r="AH16" s="137">
        <v>5</v>
      </c>
      <c r="AI16" s="137">
        <v>5</v>
      </c>
      <c r="AJ16" s="137">
        <v>5</v>
      </c>
      <c r="AK16" s="137">
        <v>4</v>
      </c>
      <c r="AL16" s="172"/>
      <c r="AM16" s="303">
        <f t="shared" si="2"/>
        <v>25</v>
      </c>
      <c r="AN16" s="175">
        <f t="shared" si="3"/>
        <v>1</v>
      </c>
      <c r="AO16" s="171"/>
      <c r="AP16" s="368">
        <v>2</v>
      </c>
      <c r="AQ16" s="172">
        <v>4</v>
      </c>
      <c r="AR16" s="136"/>
      <c r="AS16" s="137">
        <v>4</v>
      </c>
      <c r="AT16" s="137"/>
      <c r="AU16" s="136">
        <v>4</v>
      </c>
      <c r="AV16" s="137">
        <v>4</v>
      </c>
      <c r="AW16" s="137">
        <v>4</v>
      </c>
      <c r="AX16" s="137">
        <v>4</v>
      </c>
      <c r="AY16" s="137">
        <v>4</v>
      </c>
      <c r="AZ16" s="137">
        <v>4</v>
      </c>
      <c r="BA16" s="137">
        <v>4</v>
      </c>
      <c r="BB16" s="170">
        <v>4</v>
      </c>
      <c r="BC16" s="86">
        <f t="shared" si="4"/>
        <v>44.666666666666664</v>
      </c>
      <c r="BD16" s="104">
        <v>15</v>
      </c>
      <c r="BE16" s="105">
        <v>15</v>
      </c>
      <c r="BF16" s="99">
        <f t="shared" si="5"/>
        <v>74.666666666666657</v>
      </c>
      <c r="BG16" s="100" t="str">
        <f t="shared" si="6"/>
        <v>C</v>
      </c>
      <c r="BH16" s="304">
        <f t="shared" si="7"/>
        <v>4</v>
      </c>
      <c r="BI16" s="136"/>
      <c r="BJ16" s="172"/>
      <c r="BK16" s="354" t="s">
        <v>236</v>
      </c>
      <c r="BL16" s="340"/>
      <c r="BM16" s="340"/>
      <c r="BN16" s="341"/>
    </row>
    <row r="17" spans="1:66" ht="18.75">
      <c r="A17" s="141">
        <v>12</v>
      </c>
      <c r="B17" s="75" t="s">
        <v>100</v>
      </c>
      <c r="C17" s="167">
        <v>2</v>
      </c>
      <c r="D17" s="168">
        <v>4</v>
      </c>
      <c r="E17" s="168">
        <v>4</v>
      </c>
      <c r="F17" s="144">
        <v>5</v>
      </c>
      <c r="G17" s="170">
        <v>4</v>
      </c>
      <c r="H17" s="136">
        <v>1</v>
      </c>
      <c r="I17" s="137"/>
      <c r="J17" s="137"/>
      <c r="K17" s="137"/>
      <c r="L17" s="172"/>
      <c r="M17" s="136">
        <v>1</v>
      </c>
      <c r="N17" s="137"/>
      <c r="O17" s="137">
        <v>4</v>
      </c>
      <c r="P17" s="137"/>
      <c r="Q17" s="137"/>
      <c r="R17" s="170"/>
      <c r="S17" s="173">
        <f t="shared" si="0"/>
        <v>10</v>
      </c>
      <c r="T17" s="87">
        <f t="shared" si="1"/>
        <v>1</v>
      </c>
      <c r="U17" s="136">
        <v>1</v>
      </c>
      <c r="V17" s="137"/>
      <c r="W17" s="137"/>
      <c r="X17" s="137"/>
      <c r="Y17" s="137"/>
      <c r="Z17" s="170"/>
      <c r="AA17" s="171">
        <v>1</v>
      </c>
      <c r="AB17" s="137">
        <v>4</v>
      </c>
      <c r="AC17" s="370">
        <v>2</v>
      </c>
      <c r="AD17" s="137"/>
      <c r="AE17" s="137">
        <v>4</v>
      </c>
      <c r="AF17" s="367">
        <v>2</v>
      </c>
      <c r="AG17" s="136">
        <v>1</v>
      </c>
      <c r="AH17" s="137"/>
      <c r="AI17" s="137"/>
      <c r="AJ17" s="137">
        <v>4</v>
      </c>
      <c r="AK17" s="137">
        <v>3</v>
      </c>
      <c r="AL17" s="172">
        <v>4</v>
      </c>
      <c r="AM17" s="303">
        <f t="shared" si="2"/>
        <v>18</v>
      </c>
      <c r="AN17" s="175">
        <f t="shared" si="3"/>
        <v>1</v>
      </c>
      <c r="AO17" s="171"/>
      <c r="AP17" s="368">
        <v>2</v>
      </c>
      <c r="AQ17" s="172"/>
      <c r="AR17" s="136">
        <v>1</v>
      </c>
      <c r="AS17" s="137"/>
      <c r="AT17" s="137"/>
      <c r="AU17" s="136"/>
      <c r="AV17" s="137"/>
      <c r="AW17" s="137"/>
      <c r="AX17" s="137"/>
      <c r="AY17" s="137"/>
      <c r="AZ17" s="137">
        <v>4</v>
      </c>
      <c r="BA17" s="137"/>
      <c r="BB17" s="170"/>
      <c r="BC17" s="86">
        <f t="shared" si="4"/>
        <v>16.666666666666668</v>
      </c>
      <c r="BD17" s="104"/>
      <c r="BE17" s="105"/>
      <c r="BF17" s="99">
        <f t="shared" si="5"/>
        <v>16.666666666666668</v>
      </c>
      <c r="BG17" s="100" t="str">
        <f t="shared" si="6"/>
        <v>F</v>
      </c>
      <c r="BH17" s="304">
        <f t="shared" si="7"/>
        <v>2</v>
      </c>
      <c r="BI17" s="136"/>
      <c r="BJ17" s="172"/>
      <c r="BK17" s="354" t="s">
        <v>101</v>
      </c>
      <c r="BL17" s="340"/>
      <c r="BM17" s="340"/>
      <c r="BN17" s="341"/>
    </row>
    <row r="18" spans="1:66" ht="18.75">
      <c r="A18" s="141">
        <v>13</v>
      </c>
      <c r="B18" s="75" t="s">
        <v>102</v>
      </c>
      <c r="C18" s="167">
        <v>2</v>
      </c>
      <c r="D18" s="168">
        <v>5</v>
      </c>
      <c r="E18" s="168">
        <v>5</v>
      </c>
      <c r="F18" s="144">
        <v>5</v>
      </c>
      <c r="G18" s="170">
        <v>5</v>
      </c>
      <c r="H18" s="136">
        <v>1</v>
      </c>
      <c r="I18" s="137" t="s">
        <v>242</v>
      </c>
      <c r="J18" s="137"/>
      <c r="K18" s="137"/>
      <c r="L18" s="172">
        <v>5</v>
      </c>
      <c r="M18" s="136">
        <v>1</v>
      </c>
      <c r="N18" s="137">
        <v>4</v>
      </c>
      <c r="O18" s="137">
        <v>4</v>
      </c>
      <c r="P18" s="137">
        <v>4</v>
      </c>
      <c r="Q18" s="137">
        <v>5</v>
      </c>
      <c r="R18" s="170">
        <v>5</v>
      </c>
      <c r="S18" s="173">
        <f t="shared" si="0"/>
        <v>20.399999999999999</v>
      </c>
      <c r="T18" s="87">
        <f t="shared" si="1"/>
        <v>2</v>
      </c>
      <c r="U18" s="136">
        <v>1</v>
      </c>
      <c r="V18" s="137">
        <v>5</v>
      </c>
      <c r="W18" s="137">
        <v>5</v>
      </c>
      <c r="X18" s="137">
        <v>5</v>
      </c>
      <c r="Y18" s="137">
        <v>5</v>
      </c>
      <c r="Z18" s="170">
        <v>5</v>
      </c>
      <c r="AA18" s="171">
        <v>1</v>
      </c>
      <c r="AB18" s="137">
        <v>4</v>
      </c>
      <c r="AC18" s="377">
        <v>5</v>
      </c>
      <c r="AD18" s="137">
        <v>4</v>
      </c>
      <c r="AE18" s="137">
        <v>5</v>
      </c>
      <c r="AF18" s="367">
        <v>2</v>
      </c>
      <c r="AG18" s="136">
        <v>1</v>
      </c>
      <c r="AH18" s="137"/>
      <c r="AI18" s="137"/>
      <c r="AJ18" s="137">
        <v>5</v>
      </c>
      <c r="AK18" s="137">
        <v>5</v>
      </c>
      <c r="AL18" s="172">
        <v>4</v>
      </c>
      <c r="AM18" s="303">
        <f t="shared" si="2"/>
        <v>39</v>
      </c>
      <c r="AN18" s="175">
        <f t="shared" si="3"/>
        <v>2</v>
      </c>
      <c r="AO18" s="171"/>
      <c r="AP18" s="368">
        <v>2</v>
      </c>
      <c r="AQ18" s="172">
        <v>4</v>
      </c>
      <c r="AR18" s="136">
        <v>1</v>
      </c>
      <c r="AS18" s="137">
        <v>4</v>
      </c>
      <c r="AT18" s="137">
        <v>4</v>
      </c>
      <c r="AU18" s="136">
        <v>5</v>
      </c>
      <c r="AV18" s="137">
        <v>5</v>
      </c>
      <c r="AW18" s="137">
        <v>5</v>
      </c>
      <c r="AX18" s="137">
        <v>5</v>
      </c>
      <c r="AY18" s="137">
        <v>5</v>
      </c>
      <c r="AZ18" s="137">
        <v>5</v>
      </c>
      <c r="BA18" s="137">
        <v>5</v>
      </c>
      <c r="BB18" s="170">
        <v>5</v>
      </c>
      <c r="BC18" s="86">
        <f t="shared" si="4"/>
        <v>62.666666666666664</v>
      </c>
      <c r="BD18" s="104">
        <v>15</v>
      </c>
      <c r="BE18" s="105">
        <v>15</v>
      </c>
      <c r="BF18" s="99">
        <f t="shared" si="5"/>
        <v>92.666666666666657</v>
      </c>
      <c r="BG18" s="100" t="str">
        <f t="shared" si="6"/>
        <v>A-</v>
      </c>
      <c r="BH18" s="304">
        <f t="shared" si="7"/>
        <v>5</v>
      </c>
      <c r="BI18" s="305"/>
      <c r="BJ18" s="172"/>
      <c r="BK18" s="354" t="s">
        <v>103</v>
      </c>
      <c r="BL18" s="340"/>
      <c r="BM18" s="340"/>
      <c r="BN18" s="341"/>
    </row>
    <row r="19" spans="1:66" ht="18.75">
      <c r="A19" s="141">
        <v>14</v>
      </c>
      <c r="B19" s="75" t="s">
        <v>104</v>
      </c>
      <c r="C19" s="167">
        <v>2</v>
      </c>
      <c r="D19" s="168">
        <v>5</v>
      </c>
      <c r="E19" s="168">
        <v>4</v>
      </c>
      <c r="F19" s="144">
        <v>5</v>
      </c>
      <c r="G19" s="170">
        <v>5</v>
      </c>
      <c r="H19" s="136">
        <v>1</v>
      </c>
      <c r="I19" s="137" t="s">
        <v>242</v>
      </c>
      <c r="J19" s="137"/>
      <c r="K19" s="137">
        <v>5</v>
      </c>
      <c r="L19" s="172">
        <v>4</v>
      </c>
      <c r="M19" s="136">
        <v>1</v>
      </c>
      <c r="N19" s="138"/>
      <c r="O19" s="137">
        <v>4</v>
      </c>
      <c r="P19" s="137">
        <v>5</v>
      </c>
      <c r="Q19" s="137">
        <v>4</v>
      </c>
      <c r="R19" s="170">
        <v>5</v>
      </c>
      <c r="S19" s="173">
        <f t="shared" si="0"/>
        <v>20</v>
      </c>
      <c r="T19" s="87">
        <f t="shared" si="1"/>
        <v>2</v>
      </c>
      <c r="U19" s="136">
        <v>1</v>
      </c>
      <c r="V19" s="137">
        <v>5</v>
      </c>
      <c r="W19" s="137">
        <v>5</v>
      </c>
      <c r="X19" s="137"/>
      <c r="Y19" s="137"/>
      <c r="Z19" s="170"/>
      <c r="AA19" s="171">
        <v>1</v>
      </c>
      <c r="AB19" s="137">
        <v>5</v>
      </c>
      <c r="AC19" s="370">
        <v>2</v>
      </c>
      <c r="AD19" s="137">
        <v>4</v>
      </c>
      <c r="AE19" s="137">
        <v>5</v>
      </c>
      <c r="AF19" s="367">
        <v>2</v>
      </c>
      <c r="AG19" s="136">
        <v>1</v>
      </c>
      <c r="AH19" s="137"/>
      <c r="AI19" s="137"/>
      <c r="AJ19" s="137">
        <v>4</v>
      </c>
      <c r="AK19" s="137">
        <v>4</v>
      </c>
      <c r="AL19" s="172">
        <v>3</v>
      </c>
      <c r="AM19" s="303">
        <f t="shared" si="2"/>
        <v>31</v>
      </c>
      <c r="AN19" s="175">
        <f t="shared" si="3"/>
        <v>2</v>
      </c>
      <c r="AO19" s="171">
        <v>1</v>
      </c>
      <c r="AP19" s="368">
        <v>2</v>
      </c>
      <c r="AQ19" s="172"/>
      <c r="AR19" s="136">
        <v>1</v>
      </c>
      <c r="AS19" s="137"/>
      <c r="AT19" s="137">
        <v>4</v>
      </c>
      <c r="AU19" s="136">
        <v>4</v>
      </c>
      <c r="AV19" s="137">
        <v>4</v>
      </c>
      <c r="AW19" s="137">
        <v>4</v>
      </c>
      <c r="AX19" s="137">
        <v>4</v>
      </c>
      <c r="AY19" s="137">
        <v>4</v>
      </c>
      <c r="AZ19" s="137">
        <v>4</v>
      </c>
      <c r="BA19" s="137">
        <v>4</v>
      </c>
      <c r="BB19" s="170"/>
      <c r="BC19" s="86">
        <f t="shared" si="4"/>
        <v>44.666666666666664</v>
      </c>
      <c r="BD19" s="104">
        <v>15</v>
      </c>
      <c r="BE19" s="105">
        <v>15</v>
      </c>
      <c r="BF19" s="99">
        <f t="shared" si="5"/>
        <v>74.666666666666657</v>
      </c>
      <c r="BG19" s="100" t="str">
        <f t="shared" si="6"/>
        <v>C</v>
      </c>
      <c r="BH19" s="304">
        <f t="shared" si="7"/>
        <v>4</v>
      </c>
      <c r="BI19" s="136"/>
      <c r="BJ19" s="172"/>
      <c r="BK19" s="354" t="s">
        <v>105</v>
      </c>
      <c r="BL19" s="340"/>
      <c r="BM19" s="340"/>
      <c r="BN19" s="341"/>
    </row>
    <row r="20" spans="1:66" ht="18.75">
      <c r="A20" s="141">
        <v>15</v>
      </c>
      <c r="B20" s="192" t="s">
        <v>106</v>
      </c>
      <c r="C20" s="167">
        <v>2</v>
      </c>
      <c r="D20" s="168">
        <v>5</v>
      </c>
      <c r="E20" s="168">
        <v>4</v>
      </c>
      <c r="F20" s="144">
        <v>5</v>
      </c>
      <c r="G20" s="170">
        <v>5</v>
      </c>
      <c r="H20" s="136">
        <v>1</v>
      </c>
      <c r="I20" s="137" t="s">
        <v>242</v>
      </c>
      <c r="J20" s="137">
        <v>5</v>
      </c>
      <c r="K20" s="137">
        <v>5</v>
      </c>
      <c r="L20" s="172">
        <v>5</v>
      </c>
      <c r="M20" s="136">
        <v>1</v>
      </c>
      <c r="N20" s="137">
        <v>5</v>
      </c>
      <c r="O20" s="137">
        <v>5</v>
      </c>
      <c r="P20" s="137">
        <v>4</v>
      </c>
      <c r="Q20" s="137">
        <v>5</v>
      </c>
      <c r="R20" s="170">
        <v>4</v>
      </c>
      <c r="S20" s="173">
        <f t="shared" si="0"/>
        <v>21</v>
      </c>
      <c r="T20" s="87">
        <f t="shared" si="1"/>
        <v>2</v>
      </c>
      <c r="U20" s="136">
        <v>1</v>
      </c>
      <c r="V20" s="137">
        <v>5</v>
      </c>
      <c r="W20" s="137">
        <v>5</v>
      </c>
      <c r="X20" s="137">
        <v>5</v>
      </c>
      <c r="Y20" s="137">
        <v>4</v>
      </c>
      <c r="Z20" s="170">
        <v>4</v>
      </c>
      <c r="AA20" s="171">
        <v>1</v>
      </c>
      <c r="AB20" s="137">
        <v>5</v>
      </c>
      <c r="AC20" s="377">
        <v>5</v>
      </c>
      <c r="AD20" s="137"/>
      <c r="AE20" s="137">
        <v>5</v>
      </c>
      <c r="AF20" s="367">
        <v>2</v>
      </c>
      <c r="AG20" s="136">
        <v>1</v>
      </c>
      <c r="AH20" s="137"/>
      <c r="AI20" s="137">
        <v>4</v>
      </c>
      <c r="AJ20" s="137">
        <v>4</v>
      </c>
      <c r="AK20" s="137">
        <v>5</v>
      </c>
      <c r="AL20" s="172">
        <v>4</v>
      </c>
      <c r="AM20" s="303">
        <f t="shared" si="2"/>
        <v>39</v>
      </c>
      <c r="AN20" s="175">
        <f t="shared" si="3"/>
        <v>2</v>
      </c>
      <c r="AO20" s="171">
        <v>1</v>
      </c>
      <c r="AP20" s="368">
        <v>2</v>
      </c>
      <c r="AQ20" s="172">
        <v>4</v>
      </c>
      <c r="AR20" s="136">
        <v>1</v>
      </c>
      <c r="AS20" s="137">
        <v>4</v>
      </c>
      <c r="AT20" s="137"/>
      <c r="AU20" s="136"/>
      <c r="AV20" s="137"/>
      <c r="AW20" s="137"/>
      <c r="AX20" s="137"/>
      <c r="AY20" s="137">
        <v>5</v>
      </c>
      <c r="AZ20" s="137">
        <v>5</v>
      </c>
      <c r="BA20" s="137">
        <v>4</v>
      </c>
      <c r="BB20" s="170">
        <v>4</v>
      </c>
      <c r="BC20" s="86">
        <f t="shared" si="4"/>
        <v>46</v>
      </c>
      <c r="BD20" s="104"/>
      <c r="BE20" s="105"/>
      <c r="BF20" s="99">
        <f t="shared" si="5"/>
        <v>46</v>
      </c>
      <c r="BG20" s="100" t="str">
        <f t="shared" si="6"/>
        <v>FX</v>
      </c>
      <c r="BH20" s="304">
        <f t="shared" si="7"/>
        <v>2</v>
      </c>
      <c r="BI20" s="136"/>
      <c r="BJ20" s="172"/>
      <c r="BK20" s="354" t="s">
        <v>131</v>
      </c>
      <c r="BL20" s="340"/>
      <c r="BM20" s="340"/>
      <c r="BN20" s="341"/>
    </row>
    <row r="21" spans="1:66" ht="18.75">
      <c r="A21" s="193">
        <v>16</v>
      </c>
      <c r="B21" s="75" t="s">
        <v>321</v>
      </c>
      <c r="C21" s="194">
        <v>2</v>
      </c>
      <c r="D21" s="195">
        <v>4</v>
      </c>
      <c r="E21" s="195">
        <v>5</v>
      </c>
      <c r="F21" s="144">
        <v>5</v>
      </c>
      <c r="G21" s="196">
        <v>4</v>
      </c>
      <c r="H21" s="165">
        <v>1</v>
      </c>
      <c r="I21" s="166"/>
      <c r="J21" s="166"/>
      <c r="K21" s="166">
        <v>4</v>
      </c>
      <c r="L21" s="198"/>
      <c r="M21" s="165">
        <v>1</v>
      </c>
      <c r="N21" s="166"/>
      <c r="O21" s="166"/>
      <c r="P21" s="166">
        <v>4</v>
      </c>
      <c r="Q21" s="166"/>
      <c r="R21" s="196"/>
      <c r="S21" s="199">
        <f t="shared" si="0"/>
        <v>12</v>
      </c>
      <c r="T21" s="150">
        <f t="shared" si="1"/>
        <v>1</v>
      </c>
      <c r="U21" s="165">
        <v>1</v>
      </c>
      <c r="V21" s="166"/>
      <c r="W21" s="166"/>
      <c r="X21" s="166">
        <v>4</v>
      </c>
      <c r="Y21" s="166">
        <v>4</v>
      </c>
      <c r="Z21" s="196"/>
      <c r="AA21" s="197">
        <v>1</v>
      </c>
      <c r="AB21" s="166"/>
      <c r="AC21" s="373">
        <v>2</v>
      </c>
      <c r="AD21" s="166"/>
      <c r="AE21" s="166">
        <v>4</v>
      </c>
      <c r="AF21" s="367">
        <v>2</v>
      </c>
      <c r="AG21" s="165">
        <v>1</v>
      </c>
      <c r="AH21" s="166">
        <v>4</v>
      </c>
      <c r="AI21" s="166"/>
      <c r="AJ21" s="166">
        <v>5</v>
      </c>
      <c r="AK21" s="166"/>
      <c r="AL21" s="198"/>
      <c r="AM21" s="307">
        <f t="shared" si="2"/>
        <v>20</v>
      </c>
      <c r="AN21" s="200">
        <f t="shared" si="3"/>
        <v>1</v>
      </c>
      <c r="AO21" s="197"/>
      <c r="AP21" s="368">
        <v>2</v>
      </c>
      <c r="AQ21" s="198">
        <v>4</v>
      </c>
      <c r="AR21" s="165">
        <v>1</v>
      </c>
      <c r="AS21" s="166">
        <v>4</v>
      </c>
      <c r="AT21" s="166">
        <v>4</v>
      </c>
      <c r="AU21" s="165"/>
      <c r="AV21" s="166">
        <v>4</v>
      </c>
      <c r="AW21" s="166"/>
      <c r="AX21" s="166"/>
      <c r="AY21" s="166"/>
      <c r="AZ21" s="166">
        <v>4</v>
      </c>
      <c r="BA21" s="166"/>
      <c r="BB21" s="196"/>
      <c r="BC21" s="149">
        <f t="shared" si="4"/>
        <v>28.666666666666668</v>
      </c>
      <c r="BD21" s="201">
        <v>15</v>
      </c>
      <c r="BE21" s="202">
        <v>15</v>
      </c>
      <c r="BF21" s="162">
        <f t="shared" si="5"/>
        <v>58.666666666666671</v>
      </c>
      <c r="BG21" s="163" t="str">
        <f t="shared" si="6"/>
        <v>E</v>
      </c>
      <c r="BH21" s="308">
        <f t="shared" si="7"/>
        <v>3</v>
      </c>
      <c r="BI21" s="165"/>
      <c r="BJ21" s="198"/>
      <c r="BK21" s="357" t="s">
        <v>238</v>
      </c>
      <c r="BL21" s="346"/>
      <c r="BM21" s="346"/>
      <c r="BN21" s="347"/>
    </row>
    <row r="22" spans="1:66" ht="19.5" thickBot="1">
      <c r="A22" s="203">
        <v>17</v>
      </c>
      <c r="B22" s="313" t="s">
        <v>108</v>
      </c>
      <c r="C22" s="211">
        <v>1</v>
      </c>
      <c r="D22" s="204">
        <v>5</v>
      </c>
      <c r="E22" s="204">
        <v>5</v>
      </c>
      <c r="F22" s="416">
        <v>5</v>
      </c>
      <c r="G22" s="180"/>
      <c r="H22" s="182">
        <v>1</v>
      </c>
      <c r="I22" s="179">
        <v>3</v>
      </c>
      <c r="J22" s="179">
        <v>3</v>
      </c>
      <c r="K22" s="179">
        <v>4</v>
      </c>
      <c r="L22" s="181"/>
      <c r="M22" s="182">
        <v>1</v>
      </c>
      <c r="N22" s="179">
        <v>4</v>
      </c>
      <c r="O22" s="179">
        <v>4</v>
      </c>
      <c r="P22" s="179"/>
      <c r="Q22" s="179">
        <v>4</v>
      </c>
      <c r="R22" s="180"/>
      <c r="S22" s="183">
        <f t="shared" si="0"/>
        <v>16</v>
      </c>
      <c r="T22" s="184">
        <f t="shared" si="1"/>
        <v>2</v>
      </c>
      <c r="U22" s="182">
        <v>1</v>
      </c>
      <c r="V22" s="179"/>
      <c r="W22" s="179">
        <v>4</v>
      </c>
      <c r="X22" s="179"/>
      <c r="Y22" s="179"/>
      <c r="Z22" s="180"/>
      <c r="AA22" s="178">
        <v>1</v>
      </c>
      <c r="AB22" s="179"/>
      <c r="AC22" s="371">
        <v>2</v>
      </c>
      <c r="AD22" s="205">
        <v>4</v>
      </c>
      <c r="AE22" s="179"/>
      <c r="AF22" s="367">
        <v>2</v>
      </c>
      <c r="AG22" s="182">
        <v>1</v>
      </c>
      <c r="AH22" s="205"/>
      <c r="AI22" s="205">
        <v>3</v>
      </c>
      <c r="AJ22" s="179">
        <v>5</v>
      </c>
      <c r="AK22" s="179"/>
      <c r="AL22" s="181"/>
      <c r="AM22" s="310">
        <f t="shared" si="2"/>
        <v>19.5</v>
      </c>
      <c r="AN22" s="184">
        <f t="shared" si="3"/>
        <v>1</v>
      </c>
      <c r="AO22" s="182"/>
      <c r="AP22" s="417">
        <v>2</v>
      </c>
      <c r="AQ22" s="180"/>
      <c r="AR22" s="178"/>
      <c r="AS22" s="179"/>
      <c r="AT22" s="181"/>
      <c r="AU22" s="182"/>
      <c r="AV22" s="179">
        <v>4</v>
      </c>
      <c r="AW22" s="179"/>
      <c r="AX22" s="179"/>
      <c r="AY22" s="179"/>
      <c r="AZ22" s="179">
        <v>5</v>
      </c>
      <c r="BA22" s="179"/>
      <c r="BB22" s="180"/>
      <c r="BC22" s="187">
        <f t="shared" si="4"/>
        <v>20.333333333333332</v>
      </c>
      <c r="BD22" s="189"/>
      <c r="BE22" s="316"/>
      <c r="BF22" s="317">
        <f t="shared" si="5"/>
        <v>20.333333333333332</v>
      </c>
      <c r="BG22" s="191" t="str">
        <f t="shared" si="6"/>
        <v>F</v>
      </c>
      <c r="BH22" s="232">
        <f t="shared" si="7"/>
        <v>2</v>
      </c>
      <c r="BI22" s="182"/>
      <c r="BJ22" s="180"/>
      <c r="BK22" s="349" t="s">
        <v>109</v>
      </c>
      <c r="BL22" s="349"/>
      <c r="BM22" s="349"/>
      <c r="BN22" s="350"/>
    </row>
    <row r="23" spans="1:66" ht="18.75">
      <c r="B23" s="425" t="s">
        <v>334</v>
      </c>
    </row>
    <row r="24" spans="1:66">
      <c r="A24">
        <v>1</v>
      </c>
      <c r="B24" t="s">
        <v>325</v>
      </c>
      <c r="F24" s="426" t="s">
        <v>341</v>
      </c>
    </row>
    <row r="25" spans="1:66">
      <c r="A25">
        <v>2</v>
      </c>
      <c r="B25" t="s">
        <v>326</v>
      </c>
      <c r="F25" t="s">
        <v>340</v>
      </c>
    </row>
    <row r="26" spans="1:66">
      <c r="A26">
        <v>3</v>
      </c>
      <c r="B26" t="s">
        <v>327</v>
      </c>
    </row>
    <row r="27" spans="1:66">
      <c r="A27">
        <v>4</v>
      </c>
      <c r="B27" t="s">
        <v>328</v>
      </c>
      <c r="L27" t="s">
        <v>273</v>
      </c>
      <c r="AH27" t="s">
        <v>274</v>
      </c>
    </row>
    <row r="28" spans="1:66">
      <c r="A28">
        <v>5</v>
      </c>
      <c r="B28" t="s">
        <v>329</v>
      </c>
      <c r="AV28" t="s">
        <v>339</v>
      </c>
    </row>
    <row r="29" spans="1:66">
      <c r="A29">
        <v>6</v>
      </c>
      <c r="B29" t="s">
        <v>313</v>
      </c>
      <c r="L29" t="s">
        <v>254</v>
      </c>
    </row>
    <row r="30" spans="1:66">
      <c r="A30">
        <v>7</v>
      </c>
      <c r="B30" t="s">
        <v>330</v>
      </c>
    </row>
    <row r="31" spans="1:66">
      <c r="A31">
        <v>8</v>
      </c>
      <c r="B31" t="s">
        <v>331</v>
      </c>
    </row>
    <row r="32" spans="1:66">
      <c r="A32">
        <v>9</v>
      </c>
      <c r="B32" t="s">
        <v>332</v>
      </c>
    </row>
    <row r="33" spans="1:15">
      <c r="A33" s="424">
        <v>10</v>
      </c>
      <c r="B33" t="s">
        <v>333</v>
      </c>
    </row>
    <row r="35" spans="1:15">
      <c r="L35" s="72"/>
      <c r="M35" s="72"/>
      <c r="N35" s="72"/>
      <c r="O35" s="72"/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66"/>
    <hyperlink ref="B7" r:id="rId2" tooltip="Информация о студенте" display="http://dispace.edu.nstu.ru/personal/index/38888"/>
    <hyperlink ref="B8" r:id="rId3" tooltip="Информация о студенте" display="http://dispace.edu.nstu.ru/personal/index/38820"/>
    <hyperlink ref="B9" r:id="rId4" tooltip="Информация о студенте" display="http://dispace.edu.nstu.ru/personal/index/38814"/>
    <hyperlink ref="B10" r:id="rId5" tooltip="Информация о студенте" display="http://dispace.edu.nstu.ru/personal/index/38813"/>
    <hyperlink ref="B11" r:id="rId6" tooltip="Информация о студенте" display="http://dispace.edu.nstu.ru/personal/index/38827"/>
    <hyperlink ref="B12" r:id="rId7" tooltip="Информация о студенте" display="http://dispace.edu.nstu.ru/personal/index/38824"/>
    <hyperlink ref="B13" r:id="rId8" tooltip="Информация о студенте" display="http://dispace.edu.nstu.ru/personal/index/38843"/>
    <hyperlink ref="B14" r:id="rId9" tooltip="Информация о студенте" display="http://dispace.edu.nstu.ru/personal/index/38850"/>
    <hyperlink ref="B15" r:id="rId10" tooltip="Информация о студенте" display="http://dispace.edu.nstu.ru/personal/index/38855"/>
    <hyperlink ref="B16" r:id="rId11" tooltip="Информация о студенте" display="http://dispace.edu.nstu.ru/personal/index/38832"/>
    <hyperlink ref="B17" r:id="rId12" tooltip="Информация о студенте" display="http://dispace.edu.nstu.ru/personal/index/38906"/>
    <hyperlink ref="B18" r:id="rId13" tooltip="Информация о студенте" display="http://dispace.edu.nstu.ru/personal/index/38879"/>
    <hyperlink ref="B19" r:id="rId14" tooltip="Информация о студенте" display="http://dispace.edu.nstu.ru/personal/index/38904"/>
    <hyperlink ref="B20" r:id="rId15" tooltip="Информация о студенте" display="http://dispace.edu.nstu.ru/personal/index/38878"/>
    <hyperlink ref="B22" r:id="rId16" tooltip="Информация о студенте" display="http://dispace.edu.nstu.ru/personal/index/38831"/>
    <hyperlink ref="AU1" r:id="rId17"/>
    <hyperlink ref="AU2" r:id="rId18" display="http://dispace.edu.nstu.ru/didesk/course/show/1033"/>
    <hyperlink ref="AU3" r:id="rId19"/>
  </hyperlinks>
  <pageMargins left="0.7" right="0.7" top="0.75" bottom="0.75" header="0.3" footer="0.3"/>
  <pageSetup paperSize="9"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O35"/>
  <sheetViews>
    <sheetView tabSelected="1" zoomScale="80" zoomScaleNormal="80" workbookViewId="0">
      <selection activeCell="BB24" sqref="BB24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23"/>
      <c r="S1" s="323"/>
      <c r="T1" s="321"/>
      <c r="U1" s="323" t="s">
        <v>188</v>
      </c>
      <c r="V1" s="323"/>
      <c r="W1" s="323"/>
      <c r="X1" s="323"/>
      <c r="Y1" s="323"/>
      <c r="Z1" s="324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32" t="s">
        <v>211</v>
      </c>
      <c r="AN1" s="333"/>
      <c r="AO1" s="332"/>
      <c r="AP1" s="332"/>
      <c r="AQ1" s="332"/>
      <c r="AR1" s="332"/>
      <c r="AS1" s="333"/>
      <c r="AT1" s="333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201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32" t="s">
        <v>212</v>
      </c>
      <c r="V2" s="332"/>
      <c r="W2" s="332"/>
      <c r="X2" s="332"/>
      <c r="Y2" s="334"/>
      <c r="Z2" s="334"/>
      <c r="AA2" s="334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21" thickBot="1">
      <c r="B3" s="329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s="31" customFormat="1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322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422" t="s">
        <v>323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110</v>
      </c>
      <c r="C6" s="76">
        <v>1</v>
      </c>
      <c r="D6" s="77">
        <v>5</v>
      </c>
      <c r="E6" s="79">
        <v>5</v>
      </c>
      <c r="F6" s="79">
        <v>4</v>
      </c>
      <c r="G6" s="80">
        <v>4</v>
      </c>
      <c r="H6" s="76">
        <v>1</v>
      </c>
      <c r="I6" s="78">
        <v>5</v>
      </c>
      <c r="J6" s="78">
        <v>5</v>
      </c>
      <c r="K6" s="77">
        <v>5</v>
      </c>
      <c r="L6" s="82">
        <v>4</v>
      </c>
      <c r="M6" s="76">
        <v>1</v>
      </c>
      <c r="N6" s="83">
        <v>5</v>
      </c>
      <c r="O6" s="78">
        <v>4</v>
      </c>
      <c r="P6" s="84">
        <v>5</v>
      </c>
      <c r="Q6" s="84">
        <v>4</v>
      </c>
      <c r="R6" s="85">
        <v>5</v>
      </c>
      <c r="S6" s="86">
        <f t="shared" ref="S6:S24" si="0">IF(SUM(C6:R6)/2.5&lt;=21,SUM(C6:R6)/2.5,21)</f>
        <v>21</v>
      </c>
      <c r="T6" s="87">
        <f>IF(S6&lt;7,0,IF(S6&lt;14,1,2))</f>
        <v>2</v>
      </c>
      <c r="U6" s="76">
        <v>1</v>
      </c>
      <c r="V6" s="88">
        <v>5</v>
      </c>
      <c r="W6" s="88">
        <v>5</v>
      </c>
      <c r="X6" s="78">
        <v>4</v>
      </c>
      <c r="Y6" s="78">
        <v>5</v>
      </c>
      <c r="Z6" s="80">
        <v>4</v>
      </c>
      <c r="AA6" s="76"/>
      <c r="AB6" s="89">
        <v>5</v>
      </c>
      <c r="AC6" s="366">
        <v>2</v>
      </c>
      <c r="AD6" s="78">
        <v>4</v>
      </c>
      <c r="AE6" s="90">
        <v>4</v>
      </c>
      <c r="AF6" s="366">
        <v>2</v>
      </c>
      <c r="AG6" s="76">
        <v>1</v>
      </c>
      <c r="AH6" s="81">
        <v>4</v>
      </c>
      <c r="AI6" s="81">
        <v>4</v>
      </c>
      <c r="AJ6" s="78">
        <v>5</v>
      </c>
      <c r="AK6" s="78">
        <v>4</v>
      </c>
      <c r="AL6" s="78"/>
      <c r="AM6" s="86">
        <f t="shared" ref="AM6:AM24" si="1">IF(SUM(U6:AL6,S6)/2&lt;=39,SUM(U6:AL6,S6)/2,39)</f>
        <v>39</v>
      </c>
      <c r="AN6" s="87">
        <f>IF(AM6&lt;15,0,IF(AM6&lt;30,1,2))</f>
        <v>2</v>
      </c>
      <c r="AO6" s="76"/>
      <c r="AP6" s="366">
        <v>2</v>
      </c>
      <c r="AQ6" s="91"/>
      <c r="AR6" s="92">
        <v>1</v>
      </c>
      <c r="AS6" s="93"/>
      <c r="AT6" s="93"/>
      <c r="AU6" s="92">
        <v>4</v>
      </c>
      <c r="AV6" s="91">
        <v>4</v>
      </c>
      <c r="AW6" s="78">
        <v>4</v>
      </c>
      <c r="AX6" s="93">
        <v>4</v>
      </c>
      <c r="AY6" s="90">
        <v>4</v>
      </c>
      <c r="AZ6" s="89">
        <v>4</v>
      </c>
      <c r="BA6" s="94">
        <v>4</v>
      </c>
      <c r="BB6" s="95">
        <v>4</v>
      </c>
      <c r="BC6" s="96">
        <f t="shared" ref="BC6:BC24" si="2">IF(SUM(AM6,AO6:BB6)/1.5&lt;=80,SUM(AM6,AO6:BB6)/1.5,80)</f>
        <v>49.333333333333336</v>
      </c>
      <c r="BD6" s="97">
        <v>15</v>
      </c>
      <c r="BE6" s="98">
        <v>15</v>
      </c>
      <c r="BF6" s="99">
        <f>IF(SUM(BC6,BD6:BE6)&lt;=100,SUM(BC6,BD6:BE6),100)</f>
        <v>79.333333333333343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C+</v>
      </c>
      <c r="BH6" s="101">
        <f>IF(BF6&lt;50,2,IF(BF6&lt;74,3,IF(BF6&lt;87,4,5)))</f>
        <v>4</v>
      </c>
      <c r="BI6" s="102"/>
      <c r="BJ6" s="103"/>
      <c r="BK6" s="206" t="s">
        <v>111</v>
      </c>
      <c r="BL6" s="207"/>
      <c r="BM6" s="207"/>
      <c r="BN6" s="352"/>
      <c r="BO6" s="353"/>
    </row>
    <row r="7" spans="1:67" ht="18.75">
      <c r="A7" s="74">
        <v>2</v>
      </c>
      <c r="B7" s="75" t="s">
        <v>112</v>
      </c>
      <c r="C7" s="76">
        <v>1</v>
      </c>
      <c r="D7" s="77">
        <v>5</v>
      </c>
      <c r="E7" s="79">
        <v>5</v>
      </c>
      <c r="F7" s="79">
        <v>4</v>
      </c>
      <c r="G7" s="80"/>
      <c r="H7" s="76">
        <v>1</v>
      </c>
      <c r="I7" s="78">
        <v>5</v>
      </c>
      <c r="J7" s="78"/>
      <c r="K7" s="77">
        <v>4</v>
      </c>
      <c r="L7" s="82">
        <v>4</v>
      </c>
      <c r="M7" s="76">
        <v>1</v>
      </c>
      <c r="N7" s="83">
        <v>4</v>
      </c>
      <c r="O7" s="78">
        <v>4</v>
      </c>
      <c r="P7" s="78">
        <v>4</v>
      </c>
      <c r="Q7" s="79">
        <v>4</v>
      </c>
      <c r="R7" s="85">
        <v>4</v>
      </c>
      <c r="S7" s="86">
        <f t="shared" si="0"/>
        <v>20</v>
      </c>
      <c r="T7" s="87">
        <f t="shared" ref="T7:T24" si="3">IF(S7&lt;7,0,IF(S7&lt;14,1,2))</f>
        <v>2</v>
      </c>
      <c r="U7" s="76">
        <v>1</v>
      </c>
      <c r="V7" s="88">
        <v>4</v>
      </c>
      <c r="W7" s="88">
        <v>4</v>
      </c>
      <c r="X7" s="78">
        <v>4</v>
      </c>
      <c r="Y7" s="78">
        <v>4</v>
      </c>
      <c r="Z7" s="80"/>
      <c r="AA7" s="76">
        <v>1</v>
      </c>
      <c r="AB7" s="89"/>
      <c r="AC7" s="366">
        <v>2</v>
      </c>
      <c r="AD7" s="78">
        <v>4</v>
      </c>
      <c r="AE7" s="90"/>
      <c r="AF7" s="366">
        <v>2</v>
      </c>
      <c r="AG7" s="76">
        <v>1</v>
      </c>
      <c r="AH7" s="81"/>
      <c r="AI7" s="81"/>
      <c r="AJ7" s="78">
        <v>4</v>
      </c>
      <c r="AK7" s="78">
        <v>4</v>
      </c>
      <c r="AL7" s="78">
        <v>4</v>
      </c>
      <c r="AM7" s="86">
        <f t="shared" si="1"/>
        <v>29.5</v>
      </c>
      <c r="AN7" s="87">
        <f t="shared" ref="AN7:AN24" si="4">IF(AM7&lt;15,0,IF(AM7&lt;30,1,2))</f>
        <v>1</v>
      </c>
      <c r="AO7" s="76"/>
      <c r="AP7" s="366">
        <v>2</v>
      </c>
      <c r="AQ7" s="91"/>
      <c r="AR7" s="92">
        <v>1</v>
      </c>
      <c r="AS7" s="93"/>
      <c r="AT7" s="93"/>
      <c r="AU7" s="92">
        <v>4</v>
      </c>
      <c r="AV7" s="91">
        <v>4</v>
      </c>
      <c r="AW7" s="78"/>
      <c r="AX7" s="93"/>
      <c r="AY7" s="90"/>
      <c r="AZ7" s="89">
        <v>5</v>
      </c>
      <c r="BA7" s="94"/>
      <c r="BB7" s="95"/>
      <c r="BC7" s="96">
        <f t="shared" si="2"/>
        <v>30.333333333333332</v>
      </c>
      <c r="BD7" s="104">
        <v>15</v>
      </c>
      <c r="BE7" s="105">
        <v>15</v>
      </c>
      <c r="BF7" s="99">
        <f t="shared" ref="BF7:BF24" si="5">IF(SUM(BC7,BD7:BE7)&lt;=100,SUM(BC7,BD7:BE7),100)</f>
        <v>60.333333333333329</v>
      </c>
      <c r="BG7" s="100" t="str">
        <f t="shared" ref="BG7:BG24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D-</v>
      </c>
      <c r="BH7" s="101">
        <f>IF(BF7&lt;50,2,IF(BF7&lt;74,3,IF(BF7&lt;87,4,5)))</f>
        <v>3</v>
      </c>
      <c r="BI7" s="106"/>
      <c r="BJ7" s="107"/>
      <c r="BK7" s="208" t="s">
        <v>98</v>
      </c>
      <c r="BL7" s="340"/>
      <c r="BM7" s="340"/>
      <c r="BN7" s="340"/>
      <c r="BO7" s="341"/>
    </row>
    <row r="8" spans="1:67" ht="18.75">
      <c r="A8" s="108">
        <v>3</v>
      </c>
      <c r="B8" s="75" t="s">
        <v>113</v>
      </c>
      <c r="C8" s="109">
        <v>1</v>
      </c>
      <c r="D8" s="110">
        <v>4</v>
      </c>
      <c r="E8" s="112">
        <v>4</v>
      </c>
      <c r="F8" s="112">
        <v>4</v>
      </c>
      <c r="G8" s="113">
        <v>5</v>
      </c>
      <c r="H8" s="109"/>
      <c r="I8" s="111">
        <v>5</v>
      </c>
      <c r="J8" s="111"/>
      <c r="K8" s="110">
        <v>5</v>
      </c>
      <c r="L8" s="115"/>
      <c r="M8" s="109"/>
      <c r="N8" s="116">
        <v>4</v>
      </c>
      <c r="O8" s="116">
        <v>4</v>
      </c>
      <c r="P8" s="116">
        <v>4</v>
      </c>
      <c r="Q8" s="117">
        <v>4</v>
      </c>
      <c r="R8" s="118"/>
      <c r="S8" s="119">
        <f t="shared" si="0"/>
        <v>17.600000000000001</v>
      </c>
      <c r="T8" s="120">
        <f t="shared" si="3"/>
        <v>2</v>
      </c>
      <c r="U8" s="109"/>
      <c r="V8" s="121"/>
      <c r="W8" s="121"/>
      <c r="X8" s="111"/>
      <c r="Y8" s="111"/>
      <c r="Z8" s="113"/>
      <c r="AA8" s="109"/>
      <c r="AB8" s="89"/>
      <c r="AC8" s="367">
        <v>2</v>
      </c>
      <c r="AD8" s="111"/>
      <c r="AE8" s="90"/>
      <c r="AF8" s="366">
        <v>2</v>
      </c>
      <c r="AG8" s="109"/>
      <c r="AH8" s="114"/>
      <c r="AI8" s="114"/>
      <c r="AJ8" s="111">
        <v>5</v>
      </c>
      <c r="AK8" s="111">
        <v>5</v>
      </c>
      <c r="AL8" s="111"/>
      <c r="AM8" s="119">
        <f t="shared" si="1"/>
        <v>15.8</v>
      </c>
      <c r="AN8" s="120">
        <f t="shared" si="4"/>
        <v>1</v>
      </c>
      <c r="AO8" s="109"/>
      <c r="AP8" s="366">
        <v>2</v>
      </c>
      <c r="AQ8" s="122">
        <v>4</v>
      </c>
      <c r="AR8" s="123"/>
      <c r="AS8" s="124"/>
      <c r="AT8" s="124">
        <v>4</v>
      </c>
      <c r="AU8" s="123">
        <v>4</v>
      </c>
      <c r="AV8" s="122">
        <v>4</v>
      </c>
      <c r="AW8" s="111"/>
      <c r="AX8" s="124"/>
      <c r="AY8" s="90"/>
      <c r="AZ8" s="89"/>
      <c r="BA8" s="94"/>
      <c r="BB8" s="125"/>
      <c r="BC8" s="126">
        <f t="shared" si="2"/>
        <v>22.533333333333331</v>
      </c>
      <c r="BD8" s="104"/>
      <c r="BE8" s="105"/>
      <c r="BF8" s="127">
        <f t="shared" si="5"/>
        <v>22.533333333333331</v>
      </c>
      <c r="BG8" s="89" t="str">
        <f t="shared" si="6"/>
        <v>F</v>
      </c>
      <c r="BH8" s="128">
        <f t="shared" ref="BH8:BH24" si="7">IF(BF8&lt;50,2,IF(BF8&lt;74,3,IF(BF8&lt;87,4,5)))</f>
        <v>2</v>
      </c>
      <c r="BI8" s="129"/>
      <c r="BJ8" s="130"/>
      <c r="BK8" s="342" t="s">
        <v>101</v>
      </c>
      <c r="BL8" s="343"/>
      <c r="BM8" s="343"/>
      <c r="BN8" s="343"/>
      <c r="BO8" s="344"/>
    </row>
    <row r="9" spans="1:67" ht="18.75">
      <c r="A9" s="108">
        <v>4</v>
      </c>
      <c r="B9" s="75" t="s">
        <v>114</v>
      </c>
      <c r="C9" s="109">
        <v>2</v>
      </c>
      <c r="D9" s="110">
        <v>4</v>
      </c>
      <c r="E9" s="112">
        <v>5</v>
      </c>
      <c r="F9" s="388">
        <v>2</v>
      </c>
      <c r="G9" s="113"/>
      <c r="H9" s="109">
        <v>1</v>
      </c>
      <c r="I9" s="131">
        <v>4</v>
      </c>
      <c r="J9" s="111">
        <v>4</v>
      </c>
      <c r="K9" s="110">
        <v>5</v>
      </c>
      <c r="L9" s="115">
        <v>5</v>
      </c>
      <c r="M9" s="109">
        <v>1</v>
      </c>
      <c r="N9" s="116">
        <v>4</v>
      </c>
      <c r="O9" s="116">
        <v>5</v>
      </c>
      <c r="P9" s="116">
        <v>4</v>
      </c>
      <c r="Q9" s="117">
        <v>5</v>
      </c>
      <c r="R9" s="118">
        <v>4</v>
      </c>
      <c r="S9" s="119">
        <f t="shared" si="0"/>
        <v>21</v>
      </c>
      <c r="T9" s="120">
        <f t="shared" si="3"/>
        <v>2</v>
      </c>
      <c r="U9" s="109">
        <v>1</v>
      </c>
      <c r="V9" s="121">
        <v>4</v>
      </c>
      <c r="W9" s="121">
        <v>5</v>
      </c>
      <c r="X9" s="111">
        <v>5</v>
      </c>
      <c r="Y9" s="111">
        <v>5</v>
      </c>
      <c r="Z9" s="113">
        <v>4</v>
      </c>
      <c r="AA9" s="109"/>
      <c r="AB9" s="89">
        <v>4</v>
      </c>
      <c r="AC9" s="367">
        <v>2</v>
      </c>
      <c r="AD9" s="111">
        <v>4</v>
      </c>
      <c r="AE9" s="90">
        <v>4</v>
      </c>
      <c r="AF9" s="376">
        <v>4</v>
      </c>
      <c r="AG9" s="109">
        <v>1</v>
      </c>
      <c r="AH9" s="114"/>
      <c r="AI9" s="114"/>
      <c r="AJ9" s="111">
        <v>5</v>
      </c>
      <c r="AK9" s="111">
        <v>5</v>
      </c>
      <c r="AL9" s="111">
        <v>4</v>
      </c>
      <c r="AM9" s="119">
        <f t="shared" si="1"/>
        <v>39</v>
      </c>
      <c r="AN9" s="120">
        <f t="shared" si="4"/>
        <v>2</v>
      </c>
      <c r="AO9" s="132"/>
      <c r="AP9" s="366">
        <v>2</v>
      </c>
      <c r="AQ9" s="122"/>
      <c r="AR9" s="123">
        <v>1</v>
      </c>
      <c r="AS9" s="124"/>
      <c r="AT9" s="124"/>
      <c r="AU9" s="123">
        <v>4</v>
      </c>
      <c r="AV9" s="122">
        <v>4</v>
      </c>
      <c r="AW9" s="111">
        <v>4</v>
      </c>
      <c r="AX9" s="124">
        <v>4</v>
      </c>
      <c r="AY9" s="90">
        <v>4</v>
      </c>
      <c r="AZ9" s="89">
        <v>4</v>
      </c>
      <c r="BA9" s="94">
        <v>4</v>
      </c>
      <c r="BB9" s="125"/>
      <c r="BC9" s="126">
        <f t="shared" si="2"/>
        <v>46.666666666666664</v>
      </c>
      <c r="BD9" s="104">
        <v>16</v>
      </c>
      <c r="BE9" s="105">
        <v>15</v>
      </c>
      <c r="BF9" s="127">
        <f t="shared" si="5"/>
        <v>77.666666666666657</v>
      </c>
      <c r="BG9" s="89" t="str">
        <f t="shared" si="6"/>
        <v>C+</v>
      </c>
      <c r="BH9" s="128">
        <f t="shared" si="7"/>
        <v>4</v>
      </c>
      <c r="BI9" s="129"/>
      <c r="BJ9" s="133"/>
      <c r="BK9" s="342" t="s">
        <v>232</v>
      </c>
      <c r="BL9" s="343"/>
      <c r="BM9" s="343"/>
      <c r="BN9" s="343"/>
      <c r="BO9" s="344"/>
    </row>
    <row r="10" spans="1:67" ht="18.75">
      <c r="A10" s="74">
        <v>5</v>
      </c>
      <c r="B10" s="75" t="s">
        <v>115</v>
      </c>
      <c r="C10" s="76">
        <v>2</v>
      </c>
      <c r="D10" s="77">
        <v>4</v>
      </c>
      <c r="E10" s="79">
        <v>5</v>
      </c>
      <c r="F10" s="79">
        <v>4</v>
      </c>
      <c r="G10" s="80"/>
      <c r="H10" s="76">
        <v>1</v>
      </c>
      <c r="I10" s="78">
        <v>4</v>
      </c>
      <c r="J10" s="78"/>
      <c r="K10" s="77">
        <v>5</v>
      </c>
      <c r="L10" s="82">
        <v>5</v>
      </c>
      <c r="M10" s="76">
        <v>1</v>
      </c>
      <c r="N10" s="83">
        <v>4</v>
      </c>
      <c r="O10" s="78">
        <v>4</v>
      </c>
      <c r="P10" s="78">
        <v>4</v>
      </c>
      <c r="Q10" s="79">
        <v>4</v>
      </c>
      <c r="R10" s="85">
        <v>5</v>
      </c>
      <c r="S10" s="86">
        <f t="shared" si="0"/>
        <v>20.8</v>
      </c>
      <c r="T10" s="87">
        <f t="shared" si="3"/>
        <v>2</v>
      </c>
      <c r="U10" s="76">
        <v>1</v>
      </c>
      <c r="V10" s="88">
        <v>4</v>
      </c>
      <c r="W10" s="88">
        <v>4</v>
      </c>
      <c r="X10" s="78">
        <v>4</v>
      </c>
      <c r="Y10" s="78">
        <v>4</v>
      </c>
      <c r="Z10" s="80"/>
      <c r="AA10" s="76">
        <v>1</v>
      </c>
      <c r="AB10" s="89">
        <v>4</v>
      </c>
      <c r="AC10" s="366">
        <v>2</v>
      </c>
      <c r="AD10" s="78">
        <v>4</v>
      </c>
      <c r="AE10" s="134">
        <v>4</v>
      </c>
      <c r="AF10" s="366">
        <v>2</v>
      </c>
      <c r="AG10" s="76">
        <v>1</v>
      </c>
      <c r="AH10" s="81">
        <v>4</v>
      </c>
      <c r="AI10" s="81">
        <v>4</v>
      </c>
      <c r="AJ10" s="78">
        <v>5</v>
      </c>
      <c r="AK10" s="78">
        <v>5</v>
      </c>
      <c r="AL10" s="78">
        <v>4</v>
      </c>
      <c r="AM10" s="86">
        <f t="shared" si="1"/>
        <v>38.9</v>
      </c>
      <c r="AN10" s="87">
        <f t="shared" si="4"/>
        <v>2</v>
      </c>
      <c r="AO10" s="76"/>
      <c r="AP10" s="366">
        <v>2</v>
      </c>
      <c r="AQ10" s="91"/>
      <c r="AR10" s="92">
        <v>1</v>
      </c>
      <c r="AS10" s="93"/>
      <c r="AT10" s="93">
        <v>4</v>
      </c>
      <c r="AU10" s="92">
        <v>4</v>
      </c>
      <c r="AV10" s="91">
        <v>4</v>
      </c>
      <c r="AW10" s="78"/>
      <c r="AX10" s="93"/>
      <c r="AY10" s="134"/>
      <c r="AZ10" s="89">
        <v>5</v>
      </c>
      <c r="BA10" s="94"/>
      <c r="BB10" s="95"/>
      <c r="BC10" s="96">
        <f t="shared" si="2"/>
        <v>39.266666666666666</v>
      </c>
      <c r="BD10" s="104">
        <v>15</v>
      </c>
      <c r="BE10" s="105">
        <v>15</v>
      </c>
      <c r="BF10" s="99">
        <f t="shared" si="5"/>
        <v>69.266666666666666</v>
      </c>
      <c r="BG10" s="100" t="str">
        <f t="shared" si="6"/>
        <v>D+</v>
      </c>
      <c r="BH10" s="101">
        <f t="shared" si="7"/>
        <v>3</v>
      </c>
      <c r="BI10" s="106"/>
      <c r="BJ10" s="107"/>
      <c r="BK10" s="208" t="s">
        <v>105</v>
      </c>
      <c r="BL10" s="340"/>
      <c r="BM10" s="340"/>
      <c r="BN10" s="340"/>
      <c r="BO10" s="341"/>
    </row>
    <row r="11" spans="1:67" ht="18.75">
      <c r="A11" s="74">
        <v>6</v>
      </c>
      <c r="B11" s="75" t="s">
        <v>116</v>
      </c>
      <c r="C11" s="76">
        <v>2</v>
      </c>
      <c r="D11" s="77">
        <v>4</v>
      </c>
      <c r="E11" s="79">
        <v>5</v>
      </c>
      <c r="F11" s="79">
        <v>4</v>
      </c>
      <c r="G11" s="80">
        <v>4</v>
      </c>
      <c r="H11" s="76">
        <v>1</v>
      </c>
      <c r="I11" s="78">
        <v>5</v>
      </c>
      <c r="J11" s="78"/>
      <c r="K11" s="77">
        <v>4</v>
      </c>
      <c r="L11" s="82">
        <v>5</v>
      </c>
      <c r="M11" s="76">
        <v>1</v>
      </c>
      <c r="N11" s="83">
        <v>4</v>
      </c>
      <c r="O11" s="78">
        <v>4</v>
      </c>
      <c r="P11" s="78">
        <v>4</v>
      </c>
      <c r="Q11" s="79">
        <v>4</v>
      </c>
      <c r="R11" s="85"/>
      <c r="S11" s="86">
        <f t="shared" si="0"/>
        <v>20.399999999999999</v>
      </c>
      <c r="T11" s="87">
        <f t="shared" si="3"/>
        <v>2</v>
      </c>
      <c r="U11" s="76">
        <v>1</v>
      </c>
      <c r="V11" s="88">
        <v>4</v>
      </c>
      <c r="W11" s="88">
        <v>4</v>
      </c>
      <c r="X11" s="78">
        <v>4</v>
      </c>
      <c r="Y11" s="78"/>
      <c r="Z11" s="80"/>
      <c r="AA11" s="76">
        <v>1</v>
      </c>
      <c r="AB11" s="89"/>
      <c r="AC11" s="366">
        <v>2</v>
      </c>
      <c r="AD11" s="78">
        <v>4</v>
      </c>
      <c r="AE11" s="90"/>
      <c r="AF11" s="366">
        <v>2</v>
      </c>
      <c r="AG11" s="76">
        <v>1</v>
      </c>
      <c r="AH11" s="81"/>
      <c r="AI11" s="81"/>
      <c r="AJ11" s="78">
        <v>5</v>
      </c>
      <c r="AK11" s="78">
        <v>4</v>
      </c>
      <c r="AL11" s="78">
        <v>4</v>
      </c>
      <c r="AM11" s="86">
        <f t="shared" si="1"/>
        <v>28.2</v>
      </c>
      <c r="AN11" s="87">
        <f t="shared" si="4"/>
        <v>1</v>
      </c>
      <c r="AO11" s="76">
        <v>1</v>
      </c>
      <c r="AP11" s="366">
        <v>2</v>
      </c>
      <c r="AQ11" s="91"/>
      <c r="AR11" s="92">
        <v>1</v>
      </c>
      <c r="AS11" s="93"/>
      <c r="AT11" s="77"/>
      <c r="AU11" s="92">
        <v>4</v>
      </c>
      <c r="AV11" s="91">
        <v>4</v>
      </c>
      <c r="AW11" s="78"/>
      <c r="AX11" s="77"/>
      <c r="AY11" s="90"/>
      <c r="AZ11" s="89">
        <v>5</v>
      </c>
      <c r="BA11" s="94"/>
      <c r="BB11" s="66"/>
      <c r="BC11" s="96">
        <f t="shared" si="2"/>
        <v>30.133333333333336</v>
      </c>
      <c r="BD11" s="104">
        <v>15</v>
      </c>
      <c r="BE11" s="105">
        <v>15</v>
      </c>
      <c r="BF11" s="99">
        <f t="shared" si="5"/>
        <v>60.13333333333334</v>
      </c>
      <c r="BG11" s="100" t="str">
        <f t="shared" si="6"/>
        <v>D-</v>
      </c>
      <c r="BH11" s="101">
        <f t="shared" si="7"/>
        <v>3</v>
      </c>
      <c r="BI11" s="106"/>
      <c r="BJ11" s="107"/>
      <c r="BK11" s="208" t="s">
        <v>240</v>
      </c>
      <c r="BL11" s="340"/>
      <c r="BM11" s="340"/>
      <c r="BN11" s="340"/>
      <c r="BO11" s="341"/>
    </row>
    <row r="12" spans="1:67" ht="18.75">
      <c r="A12" s="74">
        <v>7</v>
      </c>
      <c r="B12" s="75" t="s">
        <v>117</v>
      </c>
      <c r="C12" s="76">
        <v>1</v>
      </c>
      <c r="D12" s="77">
        <v>5</v>
      </c>
      <c r="E12" s="79"/>
      <c r="F12" s="79">
        <v>2</v>
      </c>
      <c r="G12" s="80"/>
      <c r="H12" s="76">
        <v>1</v>
      </c>
      <c r="I12" s="78">
        <v>5</v>
      </c>
      <c r="J12" s="78"/>
      <c r="K12" s="77">
        <v>5</v>
      </c>
      <c r="L12" s="82"/>
      <c r="M12" s="76">
        <v>1</v>
      </c>
      <c r="N12" s="83">
        <v>4</v>
      </c>
      <c r="O12" s="78">
        <v>4</v>
      </c>
      <c r="P12" s="78"/>
      <c r="Q12" s="79"/>
      <c r="R12" s="85"/>
      <c r="S12" s="86">
        <f t="shared" si="0"/>
        <v>11.2</v>
      </c>
      <c r="T12" s="87">
        <f t="shared" si="3"/>
        <v>1</v>
      </c>
      <c r="U12" s="76">
        <v>1</v>
      </c>
      <c r="V12" s="88"/>
      <c r="W12" s="88"/>
      <c r="X12" s="78"/>
      <c r="Y12" s="78"/>
      <c r="Z12" s="80"/>
      <c r="AA12" s="135"/>
      <c r="AB12" s="89"/>
      <c r="AC12" s="366">
        <v>2</v>
      </c>
      <c r="AD12" s="78">
        <v>4</v>
      </c>
      <c r="AE12" s="90"/>
      <c r="AF12" s="366">
        <v>2</v>
      </c>
      <c r="AG12" s="135"/>
      <c r="AH12" s="81">
        <v>5</v>
      </c>
      <c r="AI12" s="81">
        <v>5</v>
      </c>
      <c r="AJ12" s="78">
        <v>5</v>
      </c>
      <c r="AK12" s="78">
        <v>4</v>
      </c>
      <c r="AL12" s="78"/>
      <c r="AM12" s="86">
        <f t="shared" si="1"/>
        <v>19.600000000000001</v>
      </c>
      <c r="AN12" s="87">
        <f t="shared" si="4"/>
        <v>1</v>
      </c>
      <c r="AO12" s="76"/>
      <c r="AP12" s="366">
        <v>2</v>
      </c>
      <c r="AQ12" s="91"/>
      <c r="AR12" s="92"/>
      <c r="AS12" s="93"/>
      <c r="AT12" s="93"/>
      <c r="AU12" s="92"/>
      <c r="AV12" s="91"/>
      <c r="AW12" s="78"/>
      <c r="AX12" s="93"/>
      <c r="AY12" s="90"/>
      <c r="AZ12" s="89">
        <v>4</v>
      </c>
      <c r="BA12" s="94"/>
      <c r="BB12" s="66"/>
      <c r="BC12" s="96">
        <f t="shared" si="2"/>
        <v>17.066666666666666</v>
      </c>
      <c r="BD12" s="104"/>
      <c r="BE12" s="105"/>
      <c r="BF12" s="99">
        <f t="shared" si="5"/>
        <v>17.066666666666666</v>
      </c>
      <c r="BG12" s="100" t="str">
        <f t="shared" si="6"/>
        <v>F</v>
      </c>
      <c r="BH12" s="101">
        <f t="shared" si="7"/>
        <v>2</v>
      </c>
      <c r="BI12" s="136"/>
      <c r="BJ12" s="137"/>
      <c r="BK12" s="208" t="s">
        <v>118</v>
      </c>
      <c r="BL12" s="340"/>
      <c r="BM12" s="340"/>
      <c r="BN12" s="340"/>
      <c r="BO12" s="341"/>
    </row>
    <row r="13" spans="1:67" ht="18.75">
      <c r="A13" s="74">
        <v>8</v>
      </c>
      <c r="B13" s="75" t="s">
        <v>119</v>
      </c>
      <c r="C13" s="76">
        <v>2</v>
      </c>
      <c r="D13" s="77">
        <v>4</v>
      </c>
      <c r="E13" s="79">
        <v>5</v>
      </c>
      <c r="F13" s="79">
        <v>5</v>
      </c>
      <c r="G13" s="80">
        <v>5</v>
      </c>
      <c r="H13" s="76">
        <v>1</v>
      </c>
      <c r="I13" s="78">
        <v>5</v>
      </c>
      <c r="J13" s="78">
        <v>5</v>
      </c>
      <c r="K13" s="77">
        <v>4</v>
      </c>
      <c r="L13" s="82">
        <v>5</v>
      </c>
      <c r="M13" s="76">
        <v>1</v>
      </c>
      <c r="N13" s="138">
        <v>5</v>
      </c>
      <c r="O13" s="78">
        <v>4</v>
      </c>
      <c r="P13" s="78">
        <v>5</v>
      </c>
      <c r="Q13" s="79">
        <v>5</v>
      </c>
      <c r="R13" s="85">
        <v>5</v>
      </c>
      <c r="S13" s="86">
        <f t="shared" si="0"/>
        <v>21</v>
      </c>
      <c r="T13" s="87">
        <f t="shared" si="3"/>
        <v>2</v>
      </c>
      <c r="U13" s="76">
        <v>1</v>
      </c>
      <c r="V13" s="88">
        <v>5</v>
      </c>
      <c r="W13" s="88">
        <v>5</v>
      </c>
      <c r="X13" s="78">
        <v>5</v>
      </c>
      <c r="Y13" s="78">
        <v>5</v>
      </c>
      <c r="Z13" s="80">
        <v>5</v>
      </c>
      <c r="AA13" s="76">
        <v>1</v>
      </c>
      <c r="AB13" s="89">
        <v>5</v>
      </c>
      <c r="AC13" s="376">
        <v>5</v>
      </c>
      <c r="AD13" s="78">
        <v>4</v>
      </c>
      <c r="AE13" s="90">
        <v>5</v>
      </c>
      <c r="AF13" s="376">
        <v>4</v>
      </c>
      <c r="AG13" s="76">
        <v>1</v>
      </c>
      <c r="AH13" s="81">
        <v>5</v>
      </c>
      <c r="AI13" s="81">
        <v>4</v>
      </c>
      <c r="AJ13" s="78">
        <v>5</v>
      </c>
      <c r="AK13" s="78">
        <v>5</v>
      </c>
      <c r="AL13" s="78">
        <v>5</v>
      </c>
      <c r="AM13" s="86">
        <f t="shared" si="1"/>
        <v>39</v>
      </c>
      <c r="AN13" s="87">
        <f t="shared" si="4"/>
        <v>2</v>
      </c>
      <c r="AO13" s="76">
        <v>1</v>
      </c>
      <c r="AP13" s="376">
        <v>5</v>
      </c>
      <c r="AQ13" s="91">
        <v>4</v>
      </c>
      <c r="AR13" s="92">
        <v>1</v>
      </c>
      <c r="AS13" s="93">
        <v>4</v>
      </c>
      <c r="AT13" s="93">
        <v>5</v>
      </c>
      <c r="AU13" s="92">
        <v>4</v>
      </c>
      <c r="AV13" s="91">
        <v>4</v>
      </c>
      <c r="AW13" s="78">
        <v>4</v>
      </c>
      <c r="AX13" s="93">
        <v>4</v>
      </c>
      <c r="AY13" s="90"/>
      <c r="AZ13" s="89">
        <v>4</v>
      </c>
      <c r="BA13" s="94">
        <v>5</v>
      </c>
      <c r="BB13" s="95">
        <v>4</v>
      </c>
      <c r="BC13" s="96">
        <f t="shared" si="2"/>
        <v>58.666666666666664</v>
      </c>
      <c r="BD13" s="104">
        <v>16</v>
      </c>
      <c r="BE13" s="105">
        <v>16</v>
      </c>
      <c r="BF13" s="99">
        <f t="shared" si="5"/>
        <v>90.666666666666657</v>
      </c>
      <c r="BG13" s="100" t="str">
        <f t="shared" si="6"/>
        <v>A-</v>
      </c>
      <c r="BH13" s="101">
        <f t="shared" si="7"/>
        <v>5</v>
      </c>
      <c r="BI13" s="106"/>
      <c r="BJ13" s="107"/>
      <c r="BK13" s="208" t="s">
        <v>257</v>
      </c>
      <c r="BL13" s="340"/>
      <c r="BM13" s="340"/>
      <c r="BN13" s="340"/>
      <c r="BO13" s="341"/>
    </row>
    <row r="14" spans="1:67" ht="18.75">
      <c r="A14" s="139">
        <v>9</v>
      </c>
      <c r="B14" s="75" t="s">
        <v>120</v>
      </c>
      <c r="C14" s="76">
        <v>2</v>
      </c>
      <c r="D14" s="78">
        <v>4</v>
      </c>
      <c r="E14" s="79">
        <v>5</v>
      </c>
      <c r="F14" s="79">
        <v>5</v>
      </c>
      <c r="G14" s="80"/>
      <c r="H14" s="76">
        <v>1</v>
      </c>
      <c r="I14" s="78">
        <v>5</v>
      </c>
      <c r="J14" s="78">
        <v>4</v>
      </c>
      <c r="K14" s="78">
        <v>5</v>
      </c>
      <c r="L14" s="80">
        <v>4</v>
      </c>
      <c r="M14" s="76">
        <v>1</v>
      </c>
      <c r="N14" s="83">
        <v>4</v>
      </c>
      <c r="O14" s="93">
        <v>4</v>
      </c>
      <c r="P14" s="78">
        <v>5</v>
      </c>
      <c r="Q14" s="79">
        <v>4</v>
      </c>
      <c r="R14" s="85">
        <v>5</v>
      </c>
      <c r="S14" s="86">
        <f t="shared" si="0"/>
        <v>21</v>
      </c>
      <c r="T14" s="87">
        <f t="shared" si="3"/>
        <v>2</v>
      </c>
      <c r="U14" s="76">
        <v>1</v>
      </c>
      <c r="V14" s="88">
        <v>4</v>
      </c>
      <c r="W14" s="88">
        <v>5</v>
      </c>
      <c r="X14" s="78">
        <v>5</v>
      </c>
      <c r="Y14" s="78">
        <v>5</v>
      </c>
      <c r="Z14" s="80">
        <v>5</v>
      </c>
      <c r="AA14" s="135"/>
      <c r="AB14" s="89"/>
      <c r="AC14" s="366">
        <v>2</v>
      </c>
      <c r="AD14" s="78">
        <v>4</v>
      </c>
      <c r="AE14" s="90"/>
      <c r="AF14" s="366">
        <v>2</v>
      </c>
      <c r="AG14" s="135">
        <v>1</v>
      </c>
      <c r="AH14" s="140">
        <v>4</v>
      </c>
      <c r="AI14" s="140">
        <v>4</v>
      </c>
      <c r="AJ14" s="78">
        <v>5</v>
      </c>
      <c r="AK14" s="78">
        <v>5</v>
      </c>
      <c r="AL14" s="78"/>
      <c r="AM14" s="86">
        <f t="shared" si="1"/>
        <v>36.5</v>
      </c>
      <c r="AN14" s="87">
        <f t="shared" si="4"/>
        <v>2</v>
      </c>
      <c r="AO14" s="92"/>
      <c r="AP14" s="366">
        <v>2</v>
      </c>
      <c r="AQ14" s="91">
        <v>4</v>
      </c>
      <c r="AR14" s="92">
        <v>1</v>
      </c>
      <c r="AS14" s="93"/>
      <c r="AT14" s="93"/>
      <c r="AU14" s="92">
        <v>4</v>
      </c>
      <c r="AV14" s="91">
        <v>4</v>
      </c>
      <c r="AW14" s="78">
        <v>5</v>
      </c>
      <c r="AX14" s="93"/>
      <c r="AY14" s="90"/>
      <c r="AZ14" s="89">
        <v>4</v>
      </c>
      <c r="BA14" s="94"/>
      <c r="BB14" s="95"/>
      <c r="BC14" s="96">
        <f t="shared" si="2"/>
        <v>40.333333333333336</v>
      </c>
      <c r="BD14" s="104">
        <v>15</v>
      </c>
      <c r="BE14" s="105">
        <v>15</v>
      </c>
      <c r="BF14" s="99">
        <f t="shared" si="5"/>
        <v>70.333333333333343</v>
      </c>
      <c r="BG14" s="100" t="str">
        <f t="shared" si="6"/>
        <v>C-</v>
      </c>
      <c r="BH14" s="101">
        <f t="shared" si="7"/>
        <v>3</v>
      </c>
      <c r="BI14" s="106"/>
      <c r="BJ14" s="107"/>
      <c r="BK14" s="208" t="s">
        <v>233</v>
      </c>
      <c r="BL14" s="340"/>
      <c r="BM14" s="340"/>
      <c r="BN14" s="340"/>
      <c r="BO14" s="341"/>
    </row>
    <row r="15" spans="1:67" ht="18.75">
      <c r="A15" s="141">
        <v>10</v>
      </c>
      <c r="B15" s="75" t="s">
        <v>121</v>
      </c>
      <c r="C15" s="76">
        <v>1</v>
      </c>
      <c r="D15" s="78">
        <v>4</v>
      </c>
      <c r="E15" s="79">
        <v>5</v>
      </c>
      <c r="F15" s="387">
        <v>4</v>
      </c>
      <c r="G15" s="80"/>
      <c r="H15" s="76"/>
      <c r="I15" s="78">
        <v>5</v>
      </c>
      <c r="J15" s="78"/>
      <c r="K15" s="78">
        <v>4</v>
      </c>
      <c r="L15" s="80">
        <v>4</v>
      </c>
      <c r="M15" s="76"/>
      <c r="N15" s="83"/>
      <c r="O15" s="93">
        <v>5</v>
      </c>
      <c r="P15" s="78">
        <v>4</v>
      </c>
      <c r="Q15" s="79">
        <v>4</v>
      </c>
      <c r="R15" s="85">
        <v>4</v>
      </c>
      <c r="S15" s="86">
        <f t="shared" si="0"/>
        <v>17.600000000000001</v>
      </c>
      <c r="T15" s="87">
        <f t="shared" si="3"/>
        <v>2</v>
      </c>
      <c r="U15" s="76"/>
      <c r="V15" s="88">
        <v>4</v>
      </c>
      <c r="W15" s="88">
        <v>4</v>
      </c>
      <c r="X15" s="78">
        <v>4</v>
      </c>
      <c r="Y15" s="78">
        <v>4</v>
      </c>
      <c r="Z15" s="80"/>
      <c r="AA15" s="76"/>
      <c r="AB15" s="89"/>
      <c r="AC15" s="366">
        <v>2</v>
      </c>
      <c r="AD15" s="78">
        <v>4</v>
      </c>
      <c r="AE15" s="90"/>
      <c r="AF15" s="366">
        <v>4</v>
      </c>
      <c r="AG15" s="76"/>
      <c r="AH15" s="81"/>
      <c r="AI15" s="81"/>
      <c r="AJ15" s="78">
        <v>5</v>
      </c>
      <c r="AK15" s="78">
        <v>5</v>
      </c>
      <c r="AL15" s="78"/>
      <c r="AM15" s="86">
        <f t="shared" si="1"/>
        <v>26.8</v>
      </c>
      <c r="AN15" s="87">
        <f t="shared" si="4"/>
        <v>1</v>
      </c>
      <c r="AO15" s="92"/>
      <c r="AP15" s="376">
        <v>4</v>
      </c>
      <c r="AQ15" s="91"/>
      <c r="AR15" s="92"/>
      <c r="AS15" s="93"/>
      <c r="AT15" s="93"/>
      <c r="AU15" s="92">
        <v>4</v>
      </c>
      <c r="AV15" s="91">
        <v>4</v>
      </c>
      <c r="AW15" s="78"/>
      <c r="AX15" s="93"/>
      <c r="AY15" s="90"/>
      <c r="AZ15" s="89">
        <v>4</v>
      </c>
      <c r="BA15" s="94"/>
      <c r="BB15" s="66"/>
      <c r="BC15" s="96">
        <f t="shared" si="2"/>
        <v>28.533333333333331</v>
      </c>
      <c r="BD15" s="104"/>
      <c r="BE15" s="105"/>
      <c r="BF15" s="99">
        <f t="shared" si="5"/>
        <v>28.533333333333331</v>
      </c>
      <c r="BG15" s="100" t="str">
        <f t="shared" si="6"/>
        <v>FX</v>
      </c>
      <c r="BH15" s="101">
        <f t="shared" si="7"/>
        <v>2</v>
      </c>
      <c r="BI15" s="136"/>
      <c r="BJ15" s="137"/>
      <c r="BK15" s="208"/>
      <c r="BL15" s="340"/>
      <c r="BM15" s="340"/>
      <c r="BN15" s="340"/>
      <c r="BO15" s="341"/>
    </row>
    <row r="16" spans="1:67" ht="18.75">
      <c r="A16" s="141">
        <v>11</v>
      </c>
      <c r="B16" s="75" t="s">
        <v>122</v>
      </c>
      <c r="C16" s="142"/>
      <c r="D16" s="143">
        <v>5</v>
      </c>
      <c r="E16" s="144">
        <v>4</v>
      </c>
      <c r="F16" s="389">
        <v>4</v>
      </c>
      <c r="G16" s="145">
        <v>5</v>
      </c>
      <c r="H16" s="151"/>
      <c r="I16" s="143"/>
      <c r="J16" s="143"/>
      <c r="K16" s="143"/>
      <c r="L16" s="145"/>
      <c r="M16" s="151"/>
      <c r="N16" s="143"/>
      <c r="O16" s="143">
        <v>4</v>
      </c>
      <c r="P16" s="146"/>
      <c r="Q16" s="147"/>
      <c r="R16" s="148"/>
      <c r="S16" s="149">
        <f t="shared" si="0"/>
        <v>8.8000000000000007</v>
      </c>
      <c r="T16" s="150">
        <f t="shared" si="3"/>
        <v>1</v>
      </c>
      <c r="U16" s="151"/>
      <c r="V16" s="152"/>
      <c r="W16" s="152"/>
      <c r="X16" s="146"/>
      <c r="Y16" s="146"/>
      <c r="Z16" s="153"/>
      <c r="AA16" s="142"/>
      <c r="AB16" s="154">
        <v>4</v>
      </c>
      <c r="AC16" s="368">
        <v>2</v>
      </c>
      <c r="AD16" s="146"/>
      <c r="AE16" s="155"/>
      <c r="AF16" s="366">
        <v>2</v>
      </c>
      <c r="AG16" s="142"/>
      <c r="AH16" s="156"/>
      <c r="AI16" s="156"/>
      <c r="AJ16" s="146">
        <v>5</v>
      </c>
      <c r="AK16" s="146"/>
      <c r="AL16" s="146">
        <v>3</v>
      </c>
      <c r="AM16" s="149">
        <f t="shared" si="1"/>
        <v>12.4</v>
      </c>
      <c r="AN16" s="150">
        <f t="shared" si="4"/>
        <v>0</v>
      </c>
      <c r="AO16" s="142"/>
      <c r="AP16" s="366">
        <v>2</v>
      </c>
      <c r="AQ16" s="158"/>
      <c r="AR16" s="142"/>
      <c r="AS16" s="143"/>
      <c r="AT16" s="143">
        <v>3</v>
      </c>
      <c r="AU16" s="142">
        <v>4</v>
      </c>
      <c r="AV16" s="158">
        <v>4</v>
      </c>
      <c r="AW16" s="143"/>
      <c r="AX16" s="143"/>
      <c r="AY16" s="155"/>
      <c r="AZ16" s="154"/>
      <c r="BA16" s="159"/>
      <c r="BB16" s="160"/>
      <c r="BC16" s="161">
        <f t="shared" si="2"/>
        <v>16.933333333333334</v>
      </c>
      <c r="BD16" s="104"/>
      <c r="BE16" s="105"/>
      <c r="BF16" s="162">
        <f t="shared" si="5"/>
        <v>16.933333333333334</v>
      </c>
      <c r="BG16" s="163" t="str">
        <f t="shared" si="6"/>
        <v>F</v>
      </c>
      <c r="BH16" s="164">
        <f t="shared" si="7"/>
        <v>2</v>
      </c>
      <c r="BI16" s="165"/>
      <c r="BJ16" s="166"/>
      <c r="BK16" s="345"/>
      <c r="BL16" s="346"/>
      <c r="BM16" s="346"/>
      <c r="BN16" s="346"/>
      <c r="BO16" s="347"/>
    </row>
    <row r="17" spans="1:67" ht="18.75">
      <c r="A17" s="141">
        <v>12</v>
      </c>
      <c r="B17" s="75" t="s">
        <v>123</v>
      </c>
      <c r="C17" s="167">
        <v>2</v>
      </c>
      <c r="D17" s="168">
        <v>5</v>
      </c>
      <c r="E17" s="169">
        <v>5</v>
      </c>
      <c r="F17" s="169">
        <v>5</v>
      </c>
      <c r="G17" s="170">
        <v>5</v>
      </c>
      <c r="H17" s="136">
        <v>1</v>
      </c>
      <c r="I17" s="137">
        <v>5</v>
      </c>
      <c r="J17" s="137">
        <v>4</v>
      </c>
      <c r="K17" s="168">
        <v>5</v>
      </c>
      <c r="L17" s="172">
        <v>4</v>
      </c>
      <c r="M17" s="136">
        <v>1</v>
      </c>
      <c r="N17" s="137">
        <v>5</v>
      </c>
      <c r="O17" s="137">
        <v>5</v>
      </c>
      <c r="P17" s="137">
        <v>5</v>
      </c>
      <c r="Q17" s="137">
        <v>5</v>
      </c>
      <c r="R17" s="170">
        <v>5</v>
      </c>
      <c r="S17" s="173">
        <f t="shared" si="0"/>
        <v>21</v>
      </c>
      <c r="T17" s="87">
        <f t="shared" si="3"/>
        <v>2</v>
      </c>
      <c r="U17" s="136">
        <v>1</v>
      </c>
      <c r="V17" s="137">
        <v>5</v>
      </c>
      <c r="W17" s="137">
        <v>5</v>
      </c>
      <c r="X17" s="137">
        <v>5</v>
      </c>
      <c r="Y17" s="137">
        <v>5</v>
      </c>
      <c r="Z17" s="170">
        <v>5</v>
      </c>
      <c r="AA17" s="171"/>
      <c r="AB17" s="137">
        <v>5</v>
      </c>
      <c r="AC17" s="393">
        <v>5</v>
      </c>
      <c r="AD17" s="137">
        <v>4</v>
      </c>
      <c r="AE17" s="137">
        <v>4</v>
      </c>
      <c r="AF17" s="376">
        <v>4</v>
      </c>
      <c r="AG17" s="136">
        <v>1</v>
      </c>
      <c r="AH17" s="137">
        <v>4</v>
      </c>
      <c r="AI17" s="137">
        <v>4</v>
      </c>
      <c r="AJ17" s="137">
        <v>5</v>
      </c>
      <c r="AK17" s="137">
        <v>5</v>
      </c>
      <c r="AL17" s="137">
        <v>5</v>
      </c>
      <c r="AM17" s="174">
        <f t="shared" si="1"/>
        <v>39</v>
      </c>
      <c r="AN17" s="175">
        <f t="shared" si="4"/>
        <v>2</v>
      </c>
      <c r="AO17" s="171">
        <v>1</v>
      </c>
      <c r="AP17" s="366">
        <v>2</v>
      </c>
      <c r="AQ17" s="172">
        <v>4</v>
      </c>
      <c r="AR17" s="136">
        <v>1</v>
      </c>
      <c r="AS17" s="137">
        <v>4</v>
      </c>
      <c r="AT17" s="137">
        <v>5</v>
      </c>
      <c r="AU17" s="136">
        <v>4</v>
      </c>
      <c r="AV17" s="137">
        <v>4</v>
      </c>
      <c r="AW17" s="137">
        <v>4</v>
      </c>
      <c r="AX17" s="137"/>
      <c r="AY17" s="137"/>
      <c r="AZ17" s="137">
        <v>5</v>
      </c>
      <c r="BA17" s="137"/>
      <c r="BB17" s="170">
        <v>5</v>
      </c>
      <c r="BC17" s="86">
        <f t="shared" si="2"/>
        <v>52</v>
      </c>
      <c r="BD17" s="104">
        <v>15</v>
      </c>
      <c r="BE17" s="105">
        <v>15</v>
      </c>
      <c r="BF17" s="99">
        <f t="shared" si="5"/>
        <v>82</v>
      </c>
      <c r="BG17" s="100" t="str">
        <f t="shared" si="6"/>
        <v>B-</v>
      </c>
      <c r="BH17" s="304">
        <f t="shared" si="7"/>
        <v>4</v>
      </c>
      <c r="BI17" s="136"/>
      <c r="BJ17" s="172"/>
      <c r="BK17" s="354" t="s">
        <v>91</v>
      </c>
      <c r="BL17" s="340"/>
      <c r="BM17" s="340"/>
      <c r="BN17" s="340"/>
      <c r="BO17" s="341"/>
    </row>
    <row r="18" spans="1:67" ht="18.75">
      <c r="A18" s="141">
        <v>13</v>
      </c>
      <c r="B18" s="75" t="s">
        <v>124</v>
      </c>
      <c r="C18" s="167">
        <v>2</v>
      </c>
      <c r="D18" s="168">
        <v>5</v>
      </c>
      <c r="E18" s="169">
        <v>5</v>
      </c>
      <c r="F18" s="169">
        <v>4</v>
      </c>
      <c r="G18" s="170"/>
      <c r="H18" s="136">
        <v>1</v>
      </c>
      <c r="I18" s="137">
        <v>4</v>
      </c>
      <c r="J18" s="137">
        <v>4</v>
      </c>
      <c r="K18" s="168">
        <v>5</v>
      </c>
      <c r="L18" s="172">
        <v>5</v>
      </c>
      <c r="M18" s="136">
        <v>1</v>
      </c>
      <c r="N18" s="137">
        <v>5</v>
      </c>
      <c r="O18" s="137">
        <v>4</v>
      </c>
      <c r="P18" s="137">
        <v>4</v>
      </c>
      <c r="Q18" s="137">
        <v>5</v>
      </c>
      <c r="R18" s="170">
        <v>5</v>
      </c>
      <c r="S18" s="173">
        <f t="shared" si="0"/>
        <v>21</v>
      </c>
      <c r="T18" s="87">
        <f t="shared" si="3"/>
        <v>2</v>
      </c>
      <c r="U18" s="136">
        <v>1</v>
      </c>
      <c r="V18" s="137">
        <v>5</v>
      </c>
      <c r="W18" s="137"/>
      <c r="X18" s="137">
        <v>4</v>
      </c>
      <c r="Y18" s="137">
        <v>4</v>
      </c>
      <c r="Z18" s="170">
        <v>4</v>
      </c>
      <c r="AA18" s="171">
        <v>1</v>
      </c>
      <c r="AB18" s="137">
        <v>4</v>
      </c>
      <c r="AC18" s="377">
        <v>4</v>
      </c>
      <c r="AD18" s="137">
        <v>4</v>
      </c>
      <c r="AE18" s="137">
        <v>5</v>
      </c>
      <c r="AF18" s="376">
        <v>4</v>
      </c>
      <c r="AG18" s="136">
        <v>1</v>
      </c>
      <c r="AH18" s="137">
        <v>4</v>
      </c>
      <c r="AI18" s="137">
        <v>4</v>
      </c>
      <c r="AJ18" s="137">
        <v>5</v>
      </c>
      <c r="AK18" s="137">
        <v>5</v>
      </c>
      <c r="AL18" s="137">
        <v>4</v>
      </c>
      <c r="AM18" s="174">
        <f t="shared" si="1"/>
        <v>39</v>
      </c>
      <c r="AN18" s="175">
        <f t="shared" si="4"/>
        <v>2</v>
      </c>
      <c r="AO18" s="171"/>
      <c r="AP18" s="376">
        <v>3</v>
      </c>
      <c r="AQ18" s="172">
        <v>4</v>
      </c>
      <c r="AR18" s="136">
        <v>1</v>
      </c>
      <c r="AS18" s="137">
        <v>4</v>
      </c>
      <c r="AT18" s="137"/>
      <c r="AU18" s="136">
        <v>4</v>
      </c>
      <c r="AV18" s="137">
        <v>4</v>
      </c>
      <c r="AW18" s="137">
        <v>5</v>
      </c>
      <c r="AX18" s="137">
        <v>5</v>
      </c>
      <c r="AY18" s="137">
        <v>5</v>
      </c>
      <c r="AZ18" s="137">
        <v>5</v>
      </c>
      <c r="BA18" s="137">
        <v>5</v>
      </c>
      <c r="BB18" s="170">
        <v>4</v>
      </c>
      <c r="BC18" s="86">
        <f t="shared" si="2"/>
        <v>58.666666666666664</v>
      </c>
      <c r="BD18" s="104">
        <v>15</v>
      </c>
      <c r="BE18" s="105">
        <v>15</v>
      </c>
      <c r="BF18" s="99">
        <f t="shared" si="5"/>
        <v>88.666666666666657</v>
      </c>
      <c r="BG18" s="100" t="str">
        <f t="shared" si="6"/>
        <v>B+</v>
      </c>
      <c r="BH18" s="304">
        <f t="shared" si="7"/>
        <v>5</v>
      </c>
      <c r="BI18" s="136"/>
      <c r="BJ18" s="172"/>
      <c r="BK18" s="354" t="s">
        <v>178</v>
      </c>
      <c r="BL18" s="340"/>
      <c r="BM18" s="340"/>
      <c r="BN18" s="340"/>
      <c r="BO18" s="341"/>
    </row>
    <row r="19" spans="1:67" ht="18.75">
      <c r="A19" s="141">
        <v>14</v>
      </c>
      <c r="B19" s="75" t="s">
        <v>125</v>
      </c>
      <c r="C19" s="167">
        <v>2</v>
      </c>
      <c r="D19" s="168">
        <v>5</v>
      </c>
      <c r="E19" s="169">
        <v>5</v>
      </c>
      <c r="F19" s="169">
        <v>4</v>
      </c>
      <c r="G19" s="170">
        <v>5</v>
      </c>
      <c r="H19" s="136">
        <v>1</v>
      </c>
      <c r="I19" s="137">
        <v>4</v>
      </c>
      <c r="J19" s="137">
        <v>4</v>
      </c>
      <c r="K19" s="168">
        <v>4</v>
      </c>
      <c r="L19" s="172"/>
      <c r="M19" s="136">
        <v>1</v>
      </c>
      <c r="N19" s="137">
        <v>4</v>
      </c>
      <c r="O19" s="137">
        <v>4</v>
      </c>
      <c r="P19" s="137">
        <v>4</v>
      </c>
      <c r="Q19" s="137">
        <v>4</v>
      </c>
      <c r="R19" s="170">
        <v>5</v>
      </c>
      <c r="S19" s="173">
        <f t="shared" si="0"/>
        <v>21</v>
      </c>
      <c r="T19" s="87">
        <f t="shared" si="3"/>
        <v>2</v>
      </c>
      <c r="U19" s="136">
        <v>1</v>
      </c>
      <c r="V19" s="137"/>
      <c r="W19" s="137"/>
      <c r="X19" s="137">
        <v>4</v>
      </c>
      <c r="Y19" s="137"/>
      <c r="Z19" s="170">
        <v>4</v>
      </c>
      <c r="AA19" s="171">
        <v>1</v>
      </c>
      <c r="AB19" s="137">
        <v>5</v>
      </c>
      <c r="AC19" s="370">
        <v>2</v>
      </c>
      <c r="AD19" s="137"/>
      <c r="AE19" s="137"/>
      <c r="AF19" s="376">
        <v>4</v>
      </c>
      <c r="AG19" s="136"/>
      <c r="AH19" s="137">
        <v>4</v>
      </c>
      <c r="AI19" s="137">
        <v>4</v>
      </c>
      <c r="AJ19" s="137">
        <v>4</v>
      </c>
      <c r="AK19" s="137">
        <v>4</v>
      </c>
      <c r="AL19" s="137"/>
      <c r="AM19" s="174">
        <f t="shared" si="1"/>
        <v>29</v>
      </c>
      <c r="AN19" s="175">
        <f t="shared" si="4"/>
        <v>1</v>
      </c>
      <c r="AO19" s="171"/>
      <c r="AP19" s="366">
        <v>2</v>
      </c>
      <c r="AQ19" s="172">
        <v>4</v>
      </c>
      <c r="AR19" s="136">
        <v>1</v>
      </c>
      <c r="AS19" s="137"/>
      <c r="AT19" s="137">
        <v>4</v>
      </c>
      <c r="AU19" s="136">
        <v>4</v>
      </c>
      <c r="AV19" s="137">
        <v>4</v>
      </c>
      <c r="AW19" s="137">
        <v>4</v>
      </c>
      <c r="AX19" s="137">
        <v>4</v>
      </c>
      <c r="AY19" s="137">
        <v>4</v>
      </c>
      <c r="AZ19" s="137">
        <v>4</v>
      </c>
      <c r="BA19" s="137">
        <v>4</v>
      </c>
      <c r="BB19" s="170"/>
      <c r="BC19" s="86">
        <f t="shared" si="2"/>
        <v>45.333333333333336</v>
      </c>
      <c r="BD19" s="104">
        <v>15</v>
      </c>
      <c r="BE19" s="105">
        <v>15</v>
      </c>
      <c r="BF19" s="99">
        <f t="shared" si="5"/>
        <v>75.333333333333343</v>
      </c>
      <c r="BG19" s="100" t="str">
        <f t="shared" si="6"/>
        <v>C</v>
      </c>
      <c r="BH19" s="304">
        <f t="shared" si="7"/>
        <v>4</v>
      </c>
      <c r="BI19" s="136"/>
      <c r="BJ19" s="172"/>
      <c r="BK19" s="354" t="s">
        <v>239</v>
      </c>
      <c r="BL19" s="340"/>
      <c r="BM19" s="340"/>
      <c r="BN19" s="340"/>
      <c r="BO19" s="341"/>
    </row>
    <row r="20" spans="1:67" ht="18.75">
      <c r="A20" s="141">
        <v>15</v>
      </c>
      <c r="B20" s="75" t="s">
        <v>126</v>
      </c>
      <c r="C20" s="167">
        <v>2</v>
      </c>
      <c r="D20" s="168">
        <v>5</v>
      </c>
      <c r="E20" s="169">
        <v>4</v>
      </c>
      <c r="F20" s="169">
        <v>5</v>
      </c>
      <c r="G20" s="170"/>
      <c r="H20" s="136">
        <v>1</v>
      </c>
      <c r="I20" s="137">
        <v>4</v>
      </c>
      <c r="J20" s="137"/>
      <c r="K20" s="168">
        <v>5</v>
      </c>
      <c r="L20" s="172">
        <v>4</v>
      </c>
      <c r="M20" s="136">
        <v>1</v>
      </c>
      <c r="N20" s="138">
        <v>4</v>
      </c>
      <c r="O20" s="137">
        <v>4</v>
      </c>
      <c r="P20" s="137">
        <v>4</v>
      </c>
      <c r="Q20" s="137">
        <v>4</v>
      </c>
      <c r="R20" s="170">
        <v>4</v>
      </c>
      <c r="S20" s="173">
        <f t="shared" si="0"/>
        <v>20.399999999999999</v>
      </c>
      <c r="T20" s="87">
        <f t="shared" si="3"/>
        <v>2</v>
      </c>
      <c r="U20" s="136">
        <v>1</v>
      </c>
      <c r="V20" s="137">
        <v>4</v>
      </c>
      <c r="W20" s="137">
        <v>4</v>
      </c>
      <c r="X20" s="137"/>
      <c r="Y20" s="137">
        <v>4</v>
      </c>
      <c r="Z20" s="170"/>
      <c r="AA20" s="171">
        <v>1</v>
      </c>
      <c r="AB20" s="137"/>
      <c r="AC20" s="370">
        <v>2</v>
      </c>
      <c r="AD20" s="137">
        <v>4</v>
      </c>
      <c r="AE20" s="137"/>
      <c r="AF20" s="366">
        <v>2</v>
      </c>
      <c r="AG20" s="136">
        <v>1</v>
      </c>
      <c r="AH20" s="137"/>
      <c r="AI20" s="137"/>
      <c r="AJ20" s="137">
        <v>5</v>
      </c>
      <c r="AK20" s="137"/>
      <c r="AL20" s="137">
        <v>4</v>
      </c>
      <c r="AM20" s="174">
        <f t="shared" si="1"/>
        <v>26.2</v>
      </c>
      <c r="AN20" s="175">
        <f t="shared" si="4"/>
        <v>1</v>
      </c>
      <c r="AO20" s="171"/>
      <c r="AP20" s="366">
        <v>2</v>
      </c>
      <c r="AQ20" s="172"/>
      <c r="AR20" s="136">
        <v>1</v>
      </c>
      <c r="AS20" s="137"/>
      <c r="AT20" s="137">
        <v>4</v>
      </c>
      <c r="AU20" s="136">
        <v>4</v>
      </c>
      <c r="AV20" s="137">
        <v>4</v>
      </c>
      <c r="AW20" s="137">
        <v>4</v>
      </c>
      <c r="AX20" s="137">
        <v>4</v>
      </c>
      <c r="AY20" s="137">
        <v>4</v>
      </c>
      <c r="AZ20" s="137">
        <v>5</v>
      </c>
      <c r="BA20" s="137">
        <v>4</v>
      </c>
      <c r="BB20" s="170">
        <v>4</v>
      </c>
      <c r="BC20" s="86">
        <f t="shared" si="2"/>
        <v>44.133333333333333</v>
      </c>
      <c r="BD20" s="104">
        <v>15</v>
      </c>
      <c r="BE20" s="105">
        <v>15</v>
      </c>
      <c r="BF20" s="99">
        <f t="shared" si="5"/>
        <v>74.133333333333326</v>
      </c>
      <c r="BG20" s="100" t="str">
        <f t="shared" si="6"/>
        <v>C</v>
      </c>
      <c r="BH20" s="304">
        <f t="shared" si="7"/>
        <v>4</v>
      </c>
      <c r="BI20" s="136"/>
      <c r="BJ20" s="172"/>
      <c r="BK20" s="354" t="s">
        <v>94</v>
      </c>
      <c r="BL20" s="340"/>
      <c r="BM20" s="340"/>
      <c r="BN20" s="340"/>
      <c r="BO20" s="341"/>
    </row>
    <row r="21" spans="1:67" ht="18.75">
      <c r="A21" s="141">
        <v>16</v>
      </c>
      <c r="B21" s="75" t="s">
        <v>127</v>
      </c>
      <c r="C21" s="167">
        <v>2</v>
      </c>
      <c r="D21" s="168">
        <v>5</v>
      </c>
      <c r="E21" s="169">
        <v>5</v>
      </c>
      <c r="F21" s="169">
        <v>5</v>
      </c>
      <c r="G21" s="170">
        <v>5</v>
      </c>
      <c r="H21" s="136">
        <v>1</v>
      </c>
      <c r="I21" s="137">
        <v>4</v>
      </c>
      <c r="J21" s="137">
        <v>5</v>
      </c>
      <c r="K21" s="168">
        <v>5</v>
      </c>
      <c r="L21" s="172">
        <v>5</v>
      </c>
      <c r="M21" s="136">
        <v>1</v>
      </c>
      <c r="N21" s="137">
        <v>5</v>
      </c>
      <c r="O21" s="137">
        <v>4</v>
      </c>
      <c r="P21" s="137"/>
      <c r="Q21" s="137">
        <v>4</v>
      </c>
      <c r="R21" s="170">
        <v>5</v>
      </c>
      <c r="S21" s="173">
        <f t="shared" si="0"/>
        <v>21</v>
      </c>
      <c r="T21" s="87">
        <f t="shared" si="3"/>
        <v>2</v>
      </c>
      <c r="U21" s="136">
        <v>1</v>
      </c>
      <c r="V21" s="137">
        <v>4</v>
      </c>
      <c r="W21" s="137"/>
      <c r="X21" s="137">
        <v>5</v>
      </c>
      <c r="Y21" s="137">
        <v>5</v>
      </c>
      <c r="Z21" s="170">
        <v>4</v>
      </c>
      <c r="AA21" s="171">
        <v>1</v>
      </c>
      <c r="AB21" s="137">
        <v>5</v>
      </c>
      <c r="AC21" s="377">
        <v>4</v>
      </c>
      <c r="AD21" s="137">
        <v>4</v>
      </c>
      <c r="AE21" s="137">
        <v>5</v>
      </c>
      <c r="AF21" s="376">
        <v>4</v>
      </c>
      <c r="AG21" s="136">
        <v>1</v>
      </c>
      <c r="AH21" s="137"/>
      <c r="AI21" s="137"/>
      <c r="AJ21" s="137">
        <v>5</v>
      </c>
      <c r="AK21" s="137">
        <v>5</v>
      </c>
      <c r="AL21" s="137"/>
      <c r="AM21" s="174">
        <f t="shared" si="1"/>
        <v>37</v>
      </c>
      <c r="AN21" s="175">
        <f t="shared" si="4"/>
        <v>2</v>
      </c>
      <c r="AO21" s="171"/>
      <c r="AP21" s="366">
        <v>2</v>
      </c>
      <c r="AQ21" s="172">
        <v>4</v>
      </c>
      <c r="AR21" s="136">
        <v>1</v>
      </c>
      <c r="AS21" s="137">
        <v>5</v>
      </c>
      <c r="AT21" s="137">
        <v>4</v>
      </c>
      <c r="AU21" s="136">
        <v>4</v>
      </c>
      <c r="AV21" s="137">
        <v>4</v>
      </c>
      <c r="AW21" s="137">
        <v>4</v>
      </c>
      <c r="AX21" s="137">
        <v>4</v>
      </c>
      <c r="AY21" s="137">
        <v>4</v>
      </c>
      <c r="AZ21" s="137">
        <v>4</v>
      </c>
      <c r="BA21" s="137">
        <v>4</v>
      </c>
      <c r="BB21" s="170">
        <v>4</v>
      </c>
      <c r="BC21" s="86">
        <f t="shared" si="2"/>
        <v>56.666666666666664</v>
      </c>
      <c r="BD21" s="104">
        <v>19</v>
      </c>
      <c r="BE21" s="105">
        <v>15</v>
      </c>
      <c r="BF21" s="99">
        <f t="shared" si="5"/>
        <v>90.666666666666657</v>
      </c>
      <c r="BG21" s="100" t="str">
        <f t="shared" si="6"/>
        <v>A-</v>
      </c>
      <c r="BH21" s="304">
        <f t="shared" si="7"/>
        <v>5</v>
      </c>
      <c r="BI21" s="136"/>
      <c r="BJ21" s="172"/>
      <c r="BK21" s="354" t="s">
        <v>256</v>
      </c>
      <c r="BL21" s="340"/>
      <c r="BM21" s="340"/>
      <c r="BN21" s="340"/>
      <c r="BO21" s="341"/>
    </row>
    <row r="22" spans="1:67" ht="18.75">
      <c r="A22" s="141">
        <v>17</v>
      </c>
      <c r="B22" s="75" t="s">
        <v>129</v>
      </c>
      <c r="C22" s="167">
        <v>2</v>
      </c>
      <c r="D22" s="168">
        <v>5</v>
      </c>
      <c r="E22" s="169">
        <v>4</v>
      </c>
      <c r="F22" s="392">
        <v>2</v>
      </c>
      <c r="G22" s="170">
        <v>4</v>
      </c>
      <c r="H22" s="136">
        <v>1</v>
      </c>
      <c r="I22" s="137">
        <v>4</v>
      </c>
      <c r="J22" s="137"/>
      <c r="K22" s="168">
        <v>5</v>
      </c>
      <c r="L22" s="172">
        <v>5</v>
      </c>
      <c r="M22" s="136">
        <v>1</v>
      </c>
      <c r="N22" s="137">
        <v>4</v>
      </c>
      <c r="O22" s="137"/>
      <c r="P22" s="137"/>
      <c r="Q22" s="137">
        <v>4</v>
      </c>
      <c r="R22" s="170">
        <v>4</v>
      </c>
      <c r="S22" s="173">
        <f t="shared" si="0"/>
        <v>18</v>
      </c>
      <c r="T22" s="87">
        <f t="shared" si="3"/>
        <v>2</v>
      </c>
      <c r="U22" s="136">
        <v>1</v>
      </c>
      <c r="V22" s="137">
        <v>4</v>
      </c>
      <c r="W22" s="137">
        <v>5</v>
      </c>
      <c r="X22" s="137">
        <v>3</v>
      </c>
      <c r="Y22" s="137">
        <v>4</v>
      </c>
      <c r="Z22" s="170">
        <v>5</v>
      </c>
      <c r="AA22" s="171">
        <v>1</v>
      </c>
      <c r="AB22" s="137">
        <v>4</v>
      </c>
      <c r="AC22" s="370">
        <v>2</v>
      </c>
      <c r="AD22" s="137">
        <v>4</v>
      </c>
      <c r="AE22" s="137">
        <v>4</v>
      </c>
      <c r="AF22" s="366">
        <v>4</v>
      </c>
      <c r="AG22" s="136"/>
      <c r="AH22" s="137"/>
      <c r="AI22" s="137"/>
      <c r="AJ22" s="137">
        <v>5</v>
      </c>
      <c r="AK22" s="137">
        <v>4</v>
      </c>
      <c r="AL22" s="137">
        <v>4</v>
      </c>
      <c r="AM22" s="174">
        <f t="shared" si="1"/>
        <v>36</v>
      </c>
      <c r="AN22" s="175">
        <f t="shared" si="4"/>
        <v>2</v>
      </c>
      <c r="AO22" s="171">
        <v>1</v>
      </c>
      <c r="AP22" s="366">
        <v>2</v>
      </c>
      <c r="AQ22" s="172">
        <v>4</v>
      </c>
      <c r="AR22" s="136">
        <v>1</v>
      </c>
      <c r="AS22" s="137"/>
      <c r="AT22" s="137">
        <v>4</v>
      </c>
      <c r="AU22" s="136"/>
      <c r="AV22" s="137"/>
      <c r="AW22" s="137"/>
      <c r="AX22" s="137"/>
      <c r="AY22" s="137"/>
      <c r="AZ22" s="137">
        <v>4</v>
      </c>
      <c r="BA22" s="137"/>
      <c r="BB22" s="170">
        <v>4</v>
      </c>
      <c r="BC22" s="86">
        <f t="shared" si="2"/>
        <v>37.333333333333336</v>
      </c>
      <c r="BD22" s="104">
        <v>19</v>
      </c>
      <c r="BE22" s="105">
        <v>18</v>
      </c>
      <c r="BF22" s="99">
        <f t="shared" si="5"/>
        <v>74.333333333333343</v>
      </c>
      <c r="BG22" s="100" t="str">
        <f t="shared" si="6"/>
        <v>C</v>
      </c>
      <c r="BH22" s="304">
        <f t="shared" si="7"/>
        <v>4</v>
      </c>
      <c r="BI22" s="136"/>
      <c r="BJ22" s="172"/>
      <c r="BK22" s="354" t="s">
        <v>109</v>
      </c>
      <c r="BL22" s="340"/>
      <c r="BM22" s="340"/>
      <c r="BN22" s="340"/>
      <c r="BO22" s="341"/>
    </row>
    <row r="23" spans="1:67" ht="18.75">
      <c r="A23" s="141">
        <v>18</v>
      </c>
      <c r="B23" s="75" t="s">
        <v>130</v>
      </c>
      <c r="C23" s="167">
        <v>2</v>
      </c>
      <c r="D23" s="168">
        <v>4</v>
      </c>
      <c r="E23" s="169">
        <v>5</v>
      </c>
      <c r="F23" s="169">
        <v>4</v>
      </c>
      <c r="G23" s="170"/>
      <c r="H23" s="136"/>
      <c r="I23" s="137">
        <v>5</v>
      </c>
      <c r="J23" s="137"/>
      <c r="K23" s="168">
        <v>4</v>
      </c>
      <c r="L23" s="172">
        <v>5</v>
      </c>
      <c r="M23" s="136"/>
      <c r="N23" s="137">
        <v>4</v>
      </c>
      <c r="O23" s="137">
        <v>4</v>
      </c>
      <c r="P23" s="137">
        <v>5</v>
      </c>
      <c r="Q23" s="137">
        <v>4</v>
      </c>
      <c r="R23" s="170">
        <v>5</v>
      </c>
      <c r="S23" s="173">
        <f t="shared" si="0"/>
        <v>20.399999999999999</v>
      </c>
      <c r="T23" s="87">
        <f t="shared" si="3"/>
        <v>2</v>
      </c>
      <c r="U23" s="136"/>
      <c r="V23" s="137">
        <v>5</v>
      </c>
      <c r="W23" s="137">
        <v>4</v>
      </c>
      <c r="X23" s="137">
        <v>5</v>
      </c>
      <c r="Y23" s="137">
        <v>4</v>
      </c>
      <c r="Z23" s="170">
        <v>5</v>
      </c>
      <c r="AA23" s="171">
        <v>1</v>
      </c>
      <c r="AB23" s="137">
        <v>4</v>
      </c>
      <c r="AC23" s="377">
        <v>4</v>
      </c>
      <c r="AD23" s="176">
        <v>4</v>
      </c>
      <c r="AE23" s="137">
        <v>5</v>
      </c>
      <c r="AF23" s="376">
        <v>4</v>
      </c>
      <c r="AG23" s="136">
        <v>1</v>
      </c>
      <c r="AH23" s="176">
        <v>4</v>
      </c>
      <c r="AI23" s="176">
        <v>5</v>
      </c>
      <c r="AJ23" s="137">
        <v>4</v>
      </c>
      <c r="AK23" s="137">
        <v>5</v>
      </c>
      <c r="AL23" s="137">
        <v>5</v>
      </c>
      <c r="AM23" s="174">
        <f t="shared" si="1"/>
        <v>39</v>
      </c>
      <c r="AN23" s="175">
        <f t="shared" si="4"/>
        <v>2</v>
      </c>
      <c r="AO23" s="171"/>
      <c r="AP23" s="366">
        <v>2</v>
      </c>
      <c r="AQ23" s="172"/>
      <c r="AR23" s="136">
        <v>1</v>
      </c>
      <c r="AS23" s="137"/>
      <c r="AT23" s="137"/>
      <c r="AU23" s="136">
        <v>4</v>
      </c>
      <c r="AV23" s="137">
        <v>4</v>
      </c>
      <c r="AW23" s="137">
        <v>4</v>
      </c>
      <c r="AX23" s="137">
        <v>4</v>
      </c>
      <c r="AY23" s="137">
        <v>4</v>
      </c>
      <c r="AZ23" s="137">
        <v>5</v>
      </c>
      <c r="BA23" s="137"/>
      <c r="BB23" s="170">
        <v>4</v>
      </c>
      <c r="BC23" s="86">
        <f t="shared" si="2"/>
        <v>47.333333333333336</v>
      </c>
      <c r="BD23" s="104">
        <v>20</v>
      </c>
      <c r="BE23" s="105">
        <v>20</v>
      </c>
      <c r="BF23" s="99">
        <f t="shared" si="5"/>
        <v>87.333333333333343</v>
      </c>
      <c r="BG23" s="100" t="str">
        <f t="shared" si="6"/>
        <v>B+</v>
      </c>
      <c r="BH23" s="304">
        <f t="shared" si="7"/>
        <v>5</v>
      </c>
      <c r="BI23" s="136"/>
      <c r="BJ23" s="172"/>
      <c r="BK23" s="354" t="s">
        <v>231</v>
      </c>
      <c r="BL23" s="340"/>
      <c r="BM23" s="340"/>
      <c r="BN23" s="340"/>
      <c r="BO23" s="341"/>
    </row>
    <row r="24" spans="1:67" ht="19.5" thickBot="1">
      <c r="A24" s="203">
        <v>19</v>
      </c>
      <c r="B24" s="209" t="s">
        <v>132</v>
      </c>
      <c r="C24" s="182">
        <v>2</v>
      </c>
      <c r="D24" s="179">
        <v>4</v>
      </c>
      <c r="E24" s="179">
        <v>5</v>
      </c>
      <c r="F24" s="179">
        <v>4</v>
      </c>
      <c r="G24" s="180"/>
      <c r="H24" s="182">
        <v>1</v>
      </c>
      <c r="I24" s="179">
        <v>5</v>
      </c>
      <c r="J24" s="179"/>
      <c r="K24" s="179">
        <v>3</v>
      </c>
      <c r="L24" s="181">
        <v>4</v>
      </c>
      <c r="M24" s="182">
        <v>1</v>
      </c>
      <c r="N24" s="179">
        <v>4</v>
      </c>
      <c r="O24" s="179">
        <v>5</v>
      </c>
      <c r="P24" s="179">
        <v>4</v>
      </c>
      <c r="Q24" s="179">
        <v>4</v>
      </c>
      <c r="R24" s="180">
        <v>4</v>
      </c>
      <c r="S24" s="183">
        <f t="shared" si="0"/>
        <v>20</v>
      </c>
      <c r="T24" s="184">
        <f t="shared" si="3"/>
        <v>2</v>
      </c>
      <c r="U24" s="182">
        <v>1</v>
      </c>
      <c r="V24" s="179">
        <v>4</v>
      </c>
      <c r="W24" s="179">
        <v>4</v>
      </c>
      <c r="X24" s="179">
        <v>5</v>
      </c>
      <c r="Y24" s="179">
        <v>4</v>
      </c>
      <c r="Z24" s="180">
        <v>4</v>
      </c>
      <c r="AA24" s="178">
        <v>1</v>
      </c>
      <c r="AB24" s="179"/>
      <c r="AC24" s="371">
        <v>2</v>
      </c>
      <c r="AD24" s="179">
        <v>4</v>
      </c>
      <c r="AE24" s="179"/>
      <c r="AF24" s="366">
        <v>2</v>
      </c>
      <c r="AG24" s="182">
        <v>1</v>
      </c>
      <c r="AH24" s="179">
        <v>4</v>
      </c>
      <c r="AI24" s="179"/>
      <c r="AJ24" s="179">
        <v>5</v>
      </c>
      <c r="AK24" s="179">
        <v>5</v>
      </c>
      <c r="AL24" s="179">
        <v>4</v>
      </c>
      <c r="AM24" s="185">
        <f t="shared" si="1"/>
        <v>35</v>
      </c>
      <c r="AN24" s="186">
        <f t="shared" si="4"/>
        <v>2</v>
      </c>
      <c r="AO24" s="178">
        <v>1</v>
      </c>
      <c r="AP24" s="366">
        <v>2</v>
      </c>
      <c r="AQ24" s="181"/>
      <c r="AR24" s="182">
        <v>1</v>
      </c>
      <c r="AS24" s="179"/>
      <c r="AT24" s="179"/>
      <c r="AU24" s="182">
        <v>4</v>
      </c>
      <c r="AV24" s="179">
        <v>4</v>
      </c>
      <c r="AW24" s="179"/>
      <c r="AX24" s="179"/>
      <c r="AY24" s="179"/>
      <c r="AZ24" s="179">
        <v>5</v>
      </c>
      <c r="BA24" s="179"/>
      <c r="BB24" s="180"/>
      <c r="BC24" s="187">
        <f t="shared" si="2"/>
        <v>34.666666666666664</v>
      </c>
      <c r="BD24" s="188">
        <v>15</v>
      </c>
      <c r="BE24" s="189">
        <v>15</v>
      </c>
      <c r="BF24" s="190">
        <f t="shared" si="5"/>
        <v>64.666666666666657</v>
      </c>
      <c r="BG24" s="191" t="str">
        <f t="shared" si="6"/>
        <v>D</v>
      </c>
      <c r="BH24" s="312">
        <f t="shared" si="7"/>
        <v>3</v>
      </c>
      <c r="BI24" s="182"/>
      <c r="BJ24" s="181"/>
      <c r="BK24" s="355" t="s">
        <v>222</v>
      </c>
      <c r="BL24" s="349"/>
      <c r="BM24" s="349"/>
      <c r="BN24" s="349"/>
      <c r="BO24" s="350"/>
    </row>
    <row r="25" spans="1:67" ht="18.75">
      <c r="B25" s="425" t="s">
        <v>335</v>
      </c>
    </row>
    <row r="26" spans="1:67">
      <c r="A26">
        <v>1</v>
      </c>
      <c r="B26" t="s">
        <v>325</v>
      </c>
      <c r="O26" t="s">
        <v>281</v>
      </c>
    </row>
    <row r="27" spans="1:67">
      <c r="A27">
        <v>2</v>
      </c>
      <c r="B27" t="s">
        <v>326</v>
      </c>
      <c r="AB27" t="s">
        <v>278</v>
      </c>
      <c r="AP27" t="s">
        <v>324</v>
      </c>
    </row>
    <row r="28" spans="1:67">
      <c r="A28">
        <v>3</v>
      </c>
      <c r="B28" t="s">
        <v>327</v>
      </c>
    </row>
    <row r="29" spans="1:67">
      <c r="A29">
        <v>4</v>
      </c>
      <c r="B29" t="s">
        <v>328</v>
      </c>
      <c r="E29" s="426" t="s">
        <v>341</v>
      </c>
    </row>
    <row r="30" spans="1:67">
      <c r="A30">
        <v>5</v>
      </c>
      <c r="B30" t="s">
        <v>329</v>
      </c>
      <c r="E30" t="s">
        <v>340</v>
      </c>
    </row>
    <row r="31" spans="1:67">
      <c r="A31">
        <v>6</v>
      </c>
      <c r="B31" t="s">
        <v>313</v>
      </c>
    </row>
    <row r="32" spans="1:67">
      <c r="A32">
        <v>7</v>
      </c>
      <c r="B32" t="s">
        <v>330</v>
      </c>
    </row>
    <row r="33" spans="1:2">
      <c r="A33">
        <v>8</v>
      </c>
      <c r="B33" t="s">
        <v>331</v>
      </c>
    </row>
    <row r="34" spans="1:2">
      <c r="A34">
        <v>9</v>
      </c>
      <c r="B34" t="s">
        <v>332</v>
      </c>
    </row>
    <row r="35" spans="1:2">
      <c r="A35" s="424">
        <v>10</v>
      </c>
      <c r="B35" t="s">
        <v>333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62"/>
    <hyperlink ref="B7" r:id="rId2" tooltip="Информация о студенте" display="http://dispace.edu.nstu.ru/personal/index/38885"/>
    <hyperlink ref="B8" r:id="rId3" tooltip="Информация о студенте" display="http://dispace.edu.nstu.ru/personal/index/38937"/>
    <hyperlink ref="B9" r:id="rId4" tooltip="Информация о студенте" display="http://dispace.edu.nstu.ru/personal/index/38934"/>
    <hyperlink ref="B10" r:id="rId5" tooltip="Информация о студенте" display="http://dispace.edu.nstu.ru/personal/index/38894"/>
    <hyperlink ref="B11" r:id="rId6" tooltip="Информация о студенте" display="http://dispace.edu.nstu.ru/personal/index/38917"/>
    <hyperlink ref="B12" r:id="rId7" tooltip="Информация о студенте" display="http://dispace.edu.nstu.ru/personal/index/38941"/>
    <hyperlink ref="B13" r:id="rId8" tooltip="Информация о студенте" display="http://dispace.edu.nstu.ru/personal/index/38915"/>
    <hyperlink ref="B14" r:id="rId9" tooltip="Информация о студенте" display="http://dispace.edu.nstu.ru/personal/index/38916"/>
    <hyperlink ref="B15" r:id="rId10" tooltip="Информация о студенте" display="http://dispace.edu.nstu.ru/personal/index/38919"/>
    <hyperlink ref="B16" r:id="rId11" tooltip="Информация о студенте" display="http://dispace.edu.nstu.ru/personal/index/38948"/>
    <hyperlink ref="B17" r:id="rId12" tooltip="Информация о студенте" display="http://dispace.edu.nstu.ru/personal/index/38901"/>
    <hyperlink ref="B18" r:id="rId13" tooltip="Информация о студенте" display="http://dispace.edu.nstu.ru/personal/index/38898"/>
    <hyperlink ref="B19" r:id="rId14" tooltip="Информация о студенте" display="http://dispace.edu.nstu.ru/personal/index/38896"/>
    <hyperlink ref="B20" r:id="rId15" tooltip="Информация о студенте" display="http://dispace.edu.nstu.ru/personal/index/38908"/>
    <hyperlink ref="B21" r:id="rId16" tooltip="Информация о студенте" display="http://dispace.edu.nstu.ru/personal/index/38958"/>
    <hyperlink ref="B22" r:id="rId17" tooltip="Информация о студенте" display="http://dispace.edu.nstu.ru/personal/index/38930"/>
    <hyperlink ref="B23" r:id="rId18" tooltip="Информация о студенте" display="http://dispace.edu.nstu.ru/personal/index/38907"/>
    <hyperlink ref="B24" r:id="rId19" tooltip="Информация о студенте" display="http://dispace.edu.nstu.ru/personal/index/38933"/>
    <hyperlink ref="AU1" r:id="rId20"/>
    <hyperlink ref="AU2" r:id="rId21" display="http://dispace.edu.nstu.ru/didesk/course/show/1033"/>
    <hyperlink ref="AU3" r:id="rId22"/>
  </hyperlink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O33"/>
  <sheetViews>
    <sheetView zoomScale="80" zoomScaleNormal="80" workbookViewId="0">
      <selection activeCell="BE17" sqref="BE17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2" t="s">
        <v>213</v>
      </c>
      <c r="S1" s="332"/>
      <c r="T1" s="321"/>
      <c r="U1" s="332" t="s">
        <v>214</v>
      </c>
      <c r="V1" s="332"/>
      <c r="W1" s="332"/>
      <c r="X1" s="332"/>
      <c r="Y1" s="337"/>
      <c r="Z1" s="337"/>
      <c r="AA1" s="337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200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21" thickBot="1">
      <c r="B3" s="329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322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422" t="s">
        <v>323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235"/>
      <c r="B5" s="236" t="s">
        <v>54</v>
      </c>
      <c r="C5" s="237" t="s">
        <v>55</v>
      </c>
      <c r="D5" s="238" t="s">
        <v>56</v>
      </c>
      <c r="E5" s="238" t="s">
        <v>56</v>
      </c>
      <c r="F5" s="239"/>
      <c r="G5" s="239"/>
      <c r="H5" s="240" t="s">
        <v>55</v>
      </c>
      <c r="I5" s="241" t="s">
        <v>56</v>
      </c>
      <c r="J5" s="238" t="s">
        <v>57</v>
      </c>
      <c r="K5" s="239"/>
      <c r="L5" s="242"/>
      <c r="M5" s="243" t="s">
        <v>55</v>
      </c>
      <c r="N5" s="244" t="s">
        <v>57</v>
      </c>
      <c r="O5" s="244" t="s">
        <v>57</v>
      </c>
      <c r="P5" s="245" t="s">
        <v>57</v>
      </c>
      <c r="Q5" s="245"/>
      <c r="R5" s="246"/>
      <c r="S5" s="247"/>
      <c r="T5" s="433"/>
      <c r="U5" s="243" t="s">
        <v>55</v>
      </c>
      <c r="V5" s="248" t="s">
        <v>58</v>
      </c>
      <c r="W5" s="244" t="s">
        <v>55</v>
      </c>
      <c r="X5" s="244" t="s">
        <v>57</v>
      </c>
      <c r="Y5" s="244" t="s">
        <v>57</v>
      </c>
      <c r="Z5" s="249" t="s">
        <v>56</v>
      </c>
      <c r="AA5" s="47" t="s">
        <v>55</v>
      </c>
      <c r="AB5" s="250" t="s">
        <v>57</v>
      </c>
      <c r="AC5" s="49"/>
      <c r="AD5" s="251" t="s">
        <v>57</v>
      </c>
      <c r="AE5" s="250" t="s">
        <v>57</v>
      </c>
      <c r="AF5" s="252"/>
      <c r="AG5" s="243" t="s">
        <v>55</v>
      </c>
      <c r="AH5" s="253"/>
      <c r="AI5" s="253"/>
      <c r="AJ5" s="244" t="s">
        <v>57</v>
      </c>
      <c r="AK5" s="254" t="s">
        <v>57</v>
      </c>
      <c r="AL5" s="255" t="s">
        <v>57</v>
      </c>
      <c r="AM5" s="256"/>
      <c r="AN5" s="434"/>
      <c r="AO5" s="257" t="s">
        <v>55</v>
      </c>
      <c r="AP5" s="258" t="s">
        <v>57</v>
      </c>
      <c r="AQ5" s="259" t="s">
        <v>59</v>
      </c>
      <c r="AR5" s="260" t="s">
        <v>55</v>
      </c>
      <c r="AS5" s="258" t="s">
        <v>57</v>
      </c>
      <c r="AT5" s="261" t="s">
        <v>57</v>
      </c>
      <c r="AU5" s="262" t="s">
        <v>56</v>
      </c>
      <c r="AV5" s="263" t="s">
        <v>60</v>
      </c>
      <c r="AW5" s="264" t="s">
        <v>61</v>
      </c>
      <c r="AX5" s="265" t="s">
        <v>62</v>
      </c>
      <c r="AY5" s="264" t="s">
        <v>63</v>
      </c>
      <c r="AZ5" s="264" t="s">
        <v>60</v>
      </c>
      <c r="BA5" s="264" t="s">
        <v>55</v>
      </c>
      <c r="BB5" s="266" t="s">
        <v>64</v>
      </c>
      <c r="BC5" s="160"/>
      <c r="BD5" s="435"/>
      <c r="BE5" s="436"/>
      <c r="BF5" s="267"/>
      <c r="BG5" s="157"/>
      <c r="BH5" s="268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269">
        <v>1</v>
      </c>
      <c r="B6" s="270" t="s">
        <v>164</v>
      </c>
      <c r="C6" s="271">
        <v>2</v>
      </c>
      <c r="D6" s="272">
        <v>4</v>
      </c>
      <c r="E6" s="272">
        <v>4</v>
      </c>
      <c r="F6" s="414">
        <v>4</v>
      </c>
      <c r="G6" s="275">
        <v>4</v>
      </c>
      <c r="H6" s="271">
        <v>1</v>
      </c>
      <c r="I6" s="273"/>
      <c r="J6" s="273"/>
      <c r="K6" s="274"/>
      <c r="L6" s="277">
        <v>5</v>
      </c>
      <c r="M6" s="271">
        <v>1</v>
      </c>
      <c r="N6" s="278">
        <v>5</v>
      </c>
      <c r="O6" s="273">
        <v>4</v>
      </c>
      <c r="P6" s="279">
        <v>4</v>
      </c>
      <c r="Q6" s="279">
        <v>5</v>
      </c>
      <c r="R6" s="280">
        <v>4</v>
      </c>
      <c r="S6" s="281">
        <f t="shared" ref="S6:S22" si="0">IF(SUM(C6:R6)/2.5&lt;=21,SUM(C6:R6)/2.5,21)</f>
        <v>18.8</v>
      </c>
      <c r="T6" s="282">
        <f>IF(S6&lt;7,0,IF(S6&lt;14,1,2))</f>
        <v>2</v>
      </c>
      <c r="U6" s="271">
        <v>1</v>
      </c>
      <c r="V6" s="283">
        <v>5</v>
      </c>
      <c r="W6" s="283">
        <v>5</v>
      </c>
      <c r="X6" s="273">
        <v>4</v>
      </c>
      <c r="Y6" s="273">
        <v>4</v>
      </c>
      <c r="Z6" s="275">
        <v>5</v>
      </c>
      <c r="AA6" s="271"/>
      <c r="AB6" s="284">
        <v>5</v>
      </c>
      <c r="AC6" s="374">
        <v>4</v>
      </c>
      <c r="AD6" s="273">
        <v>4</v>
      </c>
      <c r="AE6" s="402">
        <v>4</v>
      </c>
      <c r="AF6" s="367">
        <v>2</v>
      </c>
      <c r="AG6" s="271">
        <v>1</v>
      </c>
      <c r="AH6" s="276">
        <v>4</v>
      </c>
      <c r="AI6" s="276">
        <v>4</v>
      </c>
      <c r="AJ6" s="273">
        <v>5</v>
      </c>
      <c r="AK6" s="273">
        <v>4</v>
      </c>
      <c r="AL6" s="274"/>
      <c r="AM6" s="286">
        <f t="shared" ref="AM6:AM22" si="1">IF(SUM(U6:AL6,S6)/2&lt;=39,SUM(U6:AL6,S6)/2,39)</f>
        <v>39</v>
      </c>
      <c r="AN6" s="287">
        <f>IF(AM6&lt;15,0,IF(AM6&lt;30,1,2))</f>
        <v>2</v>
      </c>
      <c r="AO6" s="271"/>
      <c r="AP6" s="375">
        <v>3</v>
      </c>
      <c r="AQ6" s="288"/>
      <c r="AR6" s="289">
        <v>1</v>
      </c>
      <c r="AS6" s="290"/>
      <c r="AT6" s="290">
        <v>4</v>
      </c>
      <c r="AU6" s="289">
        <v>4</v>
      </c>
      <c r="AV6" s="288">
        <v>4</v>
      </c>
      <c r="AW6" s="273">
        <v>4</v>
      </c>
      <c r="AX6" s="290">
        <v>4</v>
      </c>
      <c r="AY6" s="285">
        <v>4</v>
      </c>
      <c r="AZ6" s="284"/>
      <c r="BA6" s="291">
        <v>4</v>
      </c>
      <c r="BB6" s="292">
        <v>4</v>
      </c>
      <c r="BC6" s="293">
        <f t="shared" ref="BC6:BC22" si="2">IF(SUM(AM6,AO6:BB6)/1.5&lt;=80,SUM(AM6,AO6:BB6)/1.5,80)</f>
        <v>50</v>
      </c>
      <c r="BD6" s="294">
        <v>15</v>
      </c>
      <c r="BE6" s="295">
        <v>15</v>
      </c>
      <c r="BF6" s="296">
        <f>IF(SUM(BC6,BD6:BE6)&lt;=100,SUM(BC6,BD6:BE6),100)</f>
        <v>80</v>
      </c>
      <c r="BG6" s="29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B-</v>
      </c>
      <c r="BH6" s="298">
        <f>IF(BF6&lt;50,2,IF(BF6&lt;74,3,IF(BF6&lt;87,4,5)))</f>
        <v>4</v>
      </c>
      <c r="BI6" s="102"/>
      <c r="BJ6" s="103"/>
      <c r="BK6" s="206" t="s">
        <v>246</v>
      </c>
      <c r="BL6" s="356"/>
      <c r="BM6" s="356"/>
      <c r="BN6" s="356"/>
      <c r="BO6" s="353"/>
    </row>
    <row r="7" spans="1:67" ht="18.75">
      <c r="A7" s="74">
        <v>2</v>
      </c>
      <c r="B7" s="75" t="s">
        <v>165</v>
      </c>
      <c r="C7" s="76">
        <v>1</v>
      </c>
      <c r="D7" s="77">
        <v>4</v>
      </c>
      <c r="E7" s="77">
        <v>4</v>
      </c>
      <c r="F7" s="387">
        <v>2</v>
      </c>
      <c r="G7" s="80">
        <v>4</v>
      </c>
      <c r="H7" s="76"/>
      <c r="I7" s="78">
        <v>4</v>
      </c>
      <c r="J7" s="78">
        <v>4</v>
      </c>
      <c r="K7" s="79">
        <v>4</v>
      </c>
      <c r="L7" s="82">
        <v>4</v>
      </c>
      <c r="M7" s="76"/>
      <c r="N7" s="83">
        <v>4</v>
      </c>
      <c r="O7" s="78">
        <v>4</v>
      </c>
      <c r="P7" s="78">
        <v>4</v>
      </c>
      <c r="Q7" s="79">
        <v>4</v>
      </c>
      <c r="R7" s="85">
        <v>4</v>
      </c>
      <c r="S7" s="86">
        <f t="shared" si="0"/>
        <v>20.399999999999999</v>
      </c>
      <c r="T7" s="87">
        <f t="shared" ref="T7:T22" si="3">IF(S7&lt;7,0,IF(S7&lt;14,1,2))</f>
        <v>2</v>
      </c>
      <c r="U7" s="76"/>
      <c r="V7" s="78">
        <v>4</v>
      </c>
      <c r="W7" s="88">
        <v>4</v>
      </c>
      <c r="X7" s="78">
        <v>4</v>
      </c>
      <c r="Y7" s="78">
        <v>4</v>
      </c>
      <c r="Z7" s="80">
        <v>4</v>
      </c>
      <c r="AA7" s="76"/>
      <c r="AB7" s="89">
        <v>5</v>
      </c>
      <c r="AC7" s="376">
        <v>4</v>
      </c>
      <c r="AD7" s="78">
        <v>4</v>
      </c>
      <c r="AE7" s="134">
        <v>5</v>
      </c>
      <c r="AF7" s="367">
        <v>2</v>
      </c>
      <c r="AG7" s="76">
        <v>1</v>
      </c>
      <c r="AH7" s="81"/>
      <c r="AI7" s="81">
        <v>5</v>
      </c>
      <c r="AJ7" s="78">
        <v>5</v>
      </c>
      <c r="AK7" s="78">
        <v>5</v>
      </c>
      <c r="AL7" s="79">
        <v>4</v>
      </c>
      <c r="AM7" s="299">
        <f t="shared" si="1"/>
        <v>39</v>
      </c>
      <c r="AN7" s="175">
        <f t="shared" ref="AN7:AN22" si="4">IF(AM7&lt;15,0,IF(AM7&lt;30,1,2))</f>
        <v>2</v>
      </c>
      <c r="AO7" s="76"/>
      <c r="AP7" s="367">
        <v>2</v>
      </c>
      <c r="AQ7" s="91"/>
      <c r="AR7" s="92"/>
      <c r="AS7" s="93">
        <v>5</v>
      </c>
      <c r="AT7" s="93">
        <v>5</v>
      </c>
      <c r="AU7" s="92">
        <v>4</v>
      </c>
      <c r="AV7" s="91">
        <v>4</v>
      </c>
      <c r="AW7" s="78"/>
      <c r="AX7" s="93">
        <v>4</v>
      </c>
      <c r="AY7" s="90"/>
      <c r="AZ7" s="89">
        <v>4</v>
      </c>
      <c r="BA7" s="94"/>
      <c r="BB7" s="95">
        <v>4</v>
      </c>
      <c r="BC7" s="96">
        <f t="shared" si="2"/>
        <v>47.333333333333336</v>
      </c>
      <c r="BD7" s="104">
        <v>15</v>
      </c>
      <c r="BE7" s="105">
        <v>18</v>
      </c>
      <c r="BF7" s="99">
        <f t="shared" ref="BF7:BF22" si="5">IF(SUM(BC7,BD7:BE7)&lt;=100,SUM(BC7,BD7:BE7),100)</f>
        <v>80.333333333333343</v>
      </c>
      <c r="BG7" s="100" t="str">
        <f t="shared" ref="BG7:BG22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B-</v>
      </c>
      <c r="BH7" s="101">
        <f>IF(BF7&lt;50,2,IF(BF7&lt;74,3,IF(BF7&lt;87,4,5)))</f>
        <v>4</v>
      </c>
      <c r="BI7" s="106"/>
      <c r="BJ7" s="107"/>
      <c r="BK7" s="208" t="s">
        <v>280</v>
      </c>
      <c r="BL7" s="340"/>
      <c r="BM7" s="340"/>
      <c r="BN7" s="340"/>
      <c r="BO7" s="341"/>
    </row>
    <row r="8" spans="1:67" ht="18.75">
      <c r="A8" s="108">
        <v>3</v>
      </c>
      <c r="B8" s="75" t="s">
        <v>166</v>
      </c>
      <c r="C8" s="109">
        <v>2</v>
      </c>
      <c r="D8" s="110">
        <v>4</v>
      </c>
      <c r="E8" s="110">
        <v>4</v>
      </c>
      <c r="F8" s="388">
        <v>2</v>
      </c>
      <c r="G8" s="113">
        <v>5</v>
      </c>
      <c r="H8" s="109">
        <v>1</v>
      </c>
      <c r="I8" s="111">
        <v>5</v>
      </c>
      <c r="J8" s="111"/>
      <c r="K8" s="112"/>
      <c r="L8" s="115">
        <v>5</v>
      </c>
      <c r="M8" s="109">
        <v>1</v>
      </c>
      <c r="N8" s="400">
        <v>4</v>
      </c>
      <c r="O8" s="400">
        <v>4</v>
      </c>
      <c r="P8" s="400">
        <v>4</v>
      </c>
      <c r="Q8" s="395">
        <v>4</v>
      </c>
      <c r="R8" s="118">
        <v>4</v>
      </c>
      <c r="S8" s="119">
        <f t="shared" si="0"/>
        <v>19.600000000000001</v>
      </c>
      <c r="T8" s="120">
        <f t="shared" si="3"/>
        <v>2</v>
      </c>
      <c r="U8" s="109">
        <v>1</v>
      </c>
      <c r="V8" s="121">
        <v>4</v>
      </c>
      <c r="W8" s="121">
        <v>5</v>
      </c>
      <c r="X8" s="111">
        <v>4</v>
      </c>
      <c r="Y8" s="111">
        <v>5</v>
      </c>
      <c r="Z8" s="113">
        <v>5</v>
      </c>
      <c r="AA8" s="109">
        <v>1</v>
      </c>
      <c r="AB8" s="89">
        <v>4</v>
      </c>
      <c r="AC8" s="375">
        <v>4</v>
      </c>
      <c r="AD8" s="111">
        <v>4</v>
      </c>
      <c r="AE8" s="134">
        <v>5</v>
      </c>
      <c r="AF8" s="367">
        <v>2</v>
      </c>
      <c r="AG8" s="109">
        <v>1</v>
      </c>
      <c r="AH8" s="114">
        <v>4</v>
      </c>
      <c r="AI8" s="114">
        <v>4</v>
      </c>
      <c r="AJ8" s="111">
        <v>5</v>
      </c>
      <c r="AK8" s="111">
        <v>5</v>
      </c>
      <c r="AL8" s="112"/>
      <c r="AM8" s="300">
        <f t="shared" si="1"/>
        <v>39</v>
      </c>
      <c r="AN8" s="301">
        <f t="shared" si="4"/>
        <v>2</v>
      </c>
      <c r="AO8" s="109">
        <v>1</v>
      </c>
      <c r="AP8" s="375">
        <v>3</v>
      </c>
      <c r="AQ8" s="122"/>
      <c r="AR8" s="123"/>
      <c r="AS8" s="124">
        <v>4</v>
      </c>
      <c r="AT8" s="124">
        <v>5</v>
      </c>
      <c r="AU8" s="123"/>
      <c r="AV8" s="122"/>
      <c r="AW8" s="111"/>
      <c r="AX8" s="124"/>
      <c r="AY8" s="90"/>
      <c r="AZ8" s="89"/>
      <c r="BA8" s="94">
        <v>4</v>
      </c>
      <c r="BB8" s="125">
        <v>4</v>
      </c>
      <c r="BC8" s="126">
        <f t="shared" si="2"/>
        <v>40</v>
      </c>
      <c r="BD8" s="104">
        <v>20</v>
      </c>
      <c r="BE8" s="105">
        <v>15</v>
      </c>
      <c r="BF8" s="127">
        <f t="shared" si="5"/>
        <v>75</v>
      </c>
      <c r="BG8" s="89" t="str">
        <f t="shared" si="6"/>
        <v>C</v>
      </c>
      <c r="BH8" s="128">
        <f t="shared" ref="BH8:BH22" si="7">IF(BF8&lt;50,2,IF(BF8&lt;74,3,IF(BF8&lt;87,4,5)))</f>
        <v>4</v>
      </c>
      <c r="BI8" s="129"/>
      <c r="BJ8" s="130"/>
      <c r="BK8" s="342" t="s">
        <v>279</v>
      </c>
      <c r="BL8" s="343"/>
      <c r="BM8" s="343"/>
      <c r="BN8" s="343"/>
      <c r="BO8" s="344"/>
    </row>
    <row r="9" spans="1:67" ht="18.75">
      <c r="A9" s="108">
        <v>4</v>
      </c>
      <c r="B9" s="75" t="s">
        <v>167</v>
      </c>
      <c r="C9" s="109">
        <v>1</v>
      </c>
      <c r="D9" s="110">
        <v>4</v>
      </c>
      <c r="E9" s="110">
        <v>4</v>
      </c>
      <c r="F9" s="415">
        <v>4</v>
      </c>
      <c r="G9" s="113">
        <v>4</v>
      </c>
      <c r="H9" s="109">
        <v>1</v>
      </c>
      <c r="I9" s="131"/>
      <c r="J9" s="111"/>
      <c r="K9" s="112">
        <v>4</v>
      </c>
      <c r="L9" s="115"/>
      <c r="M9" s="109">
        <v>1</v>
      </c>
      <c r="N9" s="116">
        <v>4</v>
      </c>
      <c r="O9" s="400">
        <v>5</v>
      </c>
      <c r="P9" s="116">
        <v>4</v>
      </c>
      <c r="Q9" s="117"/>
      <c r="R9" s="118"/>
      <c r="S9" s="119">
        <f t="shared" si="0"/>
        <v>14.4</v>
      </c>
      <c r="T9" s="120">
        <f t="shared" si="3"/>
        <v>2</v>
      </c>
      <c r="U9" s="109">
        <v>1</v>
      </c>
      <c r="V9" s="121"/>
      <c r="W9" s="121">
        <v>3</v>
      </c>
      <c r="X9" s="111"/>
      <c r="Y9" s="111"/>
      <c r="Z9" s="113"/>
      <c r="AA9" s="109">
        <v>1</v>
      </c>
      <c r="AB9" s="89">
        <v>5</v>
      </c>
      <c r="AC9" s="375">
        <v>3</v>
      </c>
      <c r="AD9" s="111"/>
      <c r="AE9" s="134">
        <v>5</v>
      </c>
      <c r="AF9" s="367">
        <v>2</v>
      </c>
      <c r="AG9" s="109"/>
      <c r="AH9" s="114">
        <v>4</v>
      </c>
      <c r="AI9" s="114"/>
      <c r="AJ9" s="111">
        <v>4</v>
      </c>
      <c r="AK9" s="111">
        <v>3</v>
      </c>
      <c r="AL9" s="112">
        <v>4</v>
      </c>
      <c r="AM9" s="300">
        <f t="shared" si="1"/>
        <v>24.7</v>
      </c>
      <c r="AN9" s="301">
        <f t="shared" si="4"/>
        <v>1</v>
      </c>
      <c r="AO9" s="132"/>
      <c r="AP9" s="367">
        <v>2</v>
      </c>
      <c r="AQ9" s="122"/>
      <c r="AR9" s="123"/>
      <c r="AS9" s="124">
        <v>5</v>
      </c>
      <c r="AT9" s="124">
        <v>4</v>
      </c>
      <c r="AU9" s="123"/>
      <c r="AV9" s="122"/>
      <c r="AW9" s="111"/>
      <c r="AX9" s="124">
        <v>4</v>
      </c>
      <c r="AY9" s="90"/>
      <c r="AZ9" s="89"/>
      <c r="BA9" s="94"/>
      <c r="BB9" s="125">
        <v>4</v>
      </c>
      <c r="BC9" s="126">
        <f t="shared" si="2"/>
        <v>29.133333333333336</v>
      </c>
      <c r="BD9" s="104">
        <v>15</v>
      </c>
      <c r="BE9" s="105">
        <v>10</v>
      </c>
      <c r="BF9" s="127">
        <f t="shared" si="5"/>
        <v>54.13333333333334</v>
      </c>
      <c r="BG9" s="89" t="str">
        <f t="shared" si="6"/>
        <v>E</v>
      </c>
      <c r="BH9" s="128">
        <f t="shared" si="7"/>
        <v>3</v>
      </c>
      <c r="BI9" s="129"/>
      <c r="BJ9" s="133"/>
      <c r="BK9" s="342" t="s">
        <v>320</v>
      </c>
      <c r="BL9" s="343"/>
      <c r="BM9" s="343"/>
      <c r="BN9" s="343"/>
      <c r="BO9" s="344"/>
    </row>
    <row r="10" spans="1:67" ht="18.75">
      <c r="A10" s="74">
        <v>5</v>
      </c>
      <c r="B10" s="75" t="s">
        <v>168</v>
      </c>
      <c r="C10" s="76"/>
      <c r="D10" s="77"/>
      <c r="E10" s="77"/>
      <c r="F10" s="387">
        <v>2</v>
      </c>
      <c r="G10" s="80"/>
      <c r="H10" s="76"/>
      <c r="I10" s="78"/>
      <c r="J10" s="78"/>
      <c r="K10" s="79"/>
      <c r="L10" s="82"/>
      <c r="M10" s="76"/>
      <c r="N10" s="83">
        <v>4</v>
      </c>
      <c r="O10" s="78">
        <v>5</v>
      </c>
      <c r="P10" s="78"/>
      <c r="Q10" s="79"/>
      <c r="R10" s="85"/>
      <c r="S10" s="86">
        <f t="shared" si="0"/>
        <v>4.4000000000000004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>
        <v>1</v>
      </c>
      <c r="AB10" s="89"/>
      <c r="AC10" s="376">
        <v>3</v>
      </c>
      <c r="AD10" s="78"/>
      <c r="AE10" s="134"/>
      <c r="AF10" s="367">
        <v>2</v>
      </c>
      <c r="AG10" s="76"/>
      <c r="AH10" s="81"/>
      <c r="AI10" s="81"/>
      <c r="AJ10" s="78"/>
      <c r="AK10" s="78"/>
      <c r="AL10" s="79"/>
      <c r="AM10" s="299">
        <f t="shared" si="1"/>
        <v>5.2</v>
      </c>
      <c r="AN10" s="175">
        <f t="shared" si="4"/>
        <v>0</v>
      </c>
      <c r="AO10" s="76"/>
      <c r="AP10" s="367">
        <v>2</v>
      </c>
      <c r="AQ10" s="91"/>
      <c r="AR10" s="92"/>
      <c r="AS10" s="93"/>
      <c r="AT10" s="93">
        <v>3</v>
      </c>
      <c r="AU10" s="92"/>
      <c r="AV10" s="91"/>
      <c r="AW10" s="78"/>
      <c r="AX10" s="93"/>
      <c r="AY10" s="134"/>
      <c r="AZ10" s="89">
        <v>3</v>
      </c>
      <c r="BA10" s="94"/>
      <c r="BB10" s="95"/>
      <c r="BC10" s="96">
        <f t="shared" si="2"/>
        <v>8.7999999999999989</v>
      </c>
      <c r="BD10" s="104"/>
      <c r="BE10" s="105"/>
      <c r="BF10" s="99">
        <f t="shared" si="5"/>
        <v>8.7999999999999989</v>
      </c>
      <c r="BG10" s="100" t="str">
        <f t="shared" si="6"/>
        <v>F</v>
      </c>
      <c r="BH10" s="101">
        <f t="shared" si="7"/>
        <v>2</v>
      </c>
      <c r="BI10" s="106"/>
      <c r="BJ10" s="107"/>
      <c r="BK10" s="208" t="s">
        <v>128</v>
      </c>
      <c r="BL10" s="340"/>
      <c r="BM10" s="340"/>
      <c r="BN10" s="340"/>
      <c r="BO10" s="341"/>
    </row>
    <row r="11" spans="1:67" ht="18.75">
      <c r="A11" s="74">
        <v>6</v>
      </c>
      <c r="B11" s="75" t="s">
        <v>169</v>
      </c>
      <c r="C11" s="76"/>
      <c r="D11" s="77">
        <v>4</v>
      </c>
      <c r="E11" s="77">
        <v>4</v>
      </c>
      <c r="F11" s="387">
        <v>4</v>
      </c>
      <c r="G11" s="80">
        <v>4</v>
      </c>
      <c r="H11" s="76"/>
      <c r="I11" s="78"/>
      <c r="J11" s="78">
        <v>4</v>
      </c>
      <c r="K11" s="79">
        <v>4</v>
      </c>
      <c r="L11" s="82">
        <v>4</v>
      </c>
      <c r="M11" s="76"/>
      <c r="N11" s="83">
        <v>4</v>
      </c>
      <c r="O11" s="78">
        <v>5</v>
      </c>
      <c r="P11" s="78">
        <v>4</v>
      </c>
      <c r="Q11" s="79"/>
      <c r="R11" s="85"/>
      <c r="S11" s="86">
        <f t="shared" si="0"/>
        <v>16.399999999999999</v>
      </c>
      <c r="T11" s="87">
        <f t="shared" si="3"/>
        <v>2</v>
      </c>
      <c r="U11" s="76"/>
      <c r="V11" s="88"/>
      <c r="W11" s="88"/>
      <c r="X11" s="78"/>
      <c r="Y11" s="78"/>
      <c r="Z11" s="80"/>
      <c r="AA11" s="135"/>
      <c r="AB11" s="89">
        <v>5</v>
      </c>
      <c r="AC11" s="376">
        <v>4</v>
      </c>
      <c r="AD11" s="78"/>
      <c r="AE11" s="134">
        <v>4</v>
      </c>
      <c r="AF11" s="367">
        <v>4</v>
      </c>
      <c r="AG11" s="135"/>
      <c r="AH11" s="81"/>
      <c r="AI11" s="81"/>
      <c r="AJ11" s="78">
        <v>5</v>
      </c>
      <c r="AK11" s="78"/>
      <c r="AL11" s="79">
        <v>4</v>
      </c>
      <c r="AM11" s="299">
        <f t="shared" si="1"/>
        <v>21.2</v>
      </c>
      <c r="AN11" s="175">
        <f t="shared" si="4"/>
        <v>1</v>
      </c>
      <c r="AO11" s="76"/>
      <c r="AP11" s="367">
        <v>2</v>
      </c>
      <c r="AQ11" s="91"/>
      <c r="AR11" s="92"/>
      <c r="AS11" s="93">
        <v>5</v>
      </c>
      <c r="AT11" s="93">
        <v>4</v>
      </c>
      <c r="AU11" s="92"/>
      <c r="AV11" s="91"/>
      <c r="AW11" s="78"/>
      <c r="AX11" s="93"/>
      <c r="AY11" s="90"/>
      <c r="AZ11" s="89">
        <v>4</v>
      </c>
      <c r="BA11" s="94">
        <v>4</v>
      </c>
      <c r="BB11" s="66"/>
      <c r="BC11" s="96">
        <f t="shared" si="2"/>
        <v>26.8</v>
      </c>
      <c r="BD11" s="104">
        <v>15</v>
      </c>
      <c r="BE11" s="105">
        <v>15</v>
      </c>
      <c r="BF11" s="99">
        <f t="shared" si="5"/>
        <v>56.8</v>
      </c>
      <c r="BG11" s="100" t="str">
        <f t="shared" si="6"/>
        <v>E</v>
      </c>
      <c r="BH11" s="101">
        <f t="shared" si="7"/>
        <v>3</v>
      </c>
      <c r="BI11" s="136"/>
      <c r="BJ11" s="137"/>
      <c r="BK11" s="208" t="s">
        <v>247</v>
      </c>
      <c r="BL11" s="340"/>
      <c r="BM11" s="340"/>
      <c r="BN11" s="340"/>
      <c r="BO11" s="341"/>
    </row>
    <row r="12" spans="1:67" ht="18.75">
      <c r="A12" s="74">
        <v>7</v>
      </c>
      <c r="B12" s="75" t="s">
        <v>170</v>
      </c>
      <c r="C12" s="76">
        <v>1</v>
      </c>
      <c r="D12" s="77">
        <v>4</v>
      </c>
      <c r="E12" s="77">
        <v>3</v>
      </c>
      <c r="F12" s="390">
        <v>5</v>
      </c>
      <c r="G12" s="80">
        <v>4</v>
      </c>
      <c r="H12" s="76"/>
      <c r="I12" s="78">
        <v>5</v>
      </c>
      <c r="J12" s="78">
        <v>4</v>
      </c>
      <c r="K12" s="79">
        <v>4</v>
      </c>
      <c r="L12" s="82">
        <v>5</v>
      </c>
      <c r="M12" s="76"/>
      <c r="N12" s="401">
        <v>5</v>
      </c>
      <c r="O12" s="78"/>
      <c r="P12" s="78"/>
      <c r="Q12" s="79">
        <v>5</v>
      </c>
      <c r="R12" s="85">
        <v>5</v>
      </c>
      <c r="S12" s="86">
        <f t="shared" si="0"/>
        <v>20</v>
      </c>
      <c r="T12" s="87">
        <f t="shared" si="3"/>
        <v>2</v>
      </c>
      <c r="U12" s="76"/>
      <c r="V12" s="88">
        <v>5</v>
      </c>
      <c r="W12" s="88">
        <v>4</v>
      </c>
      <c r="X12" s="78">
        <v>4</v>
      </c>
      <c r="Y12" s="78">
        <v>4</v>
      </c>
      <c r="Z12" s="80"/>
      <c r="AA12" s="76">
        <v>1</v>
      </c>
      <c r="AB12" s="89">
        <v>4</v>
      </c>
      <c r="AC12" s="376">
        <v>4</v>
      </c>
      <c r="AD12" s="78">
        <v>4</v>
      </c>
      <c r="AE12" s="134">
        <v>4</v>
      </c>
      <c r="AF12" s="367">
        <v>2</v>
      </c>
      <c r="AG12" s="76">
        <v>1</v>
      </c>
      <c r="AH12" s="81">
        <v>4</v>
      </c>
      <c r="AI12" s="81"/>
      <c r="AJ12" s="78">
        <v>4</v>
      </c>
      <c r="AK12" s="78">
        <v>5</v>
      </c>
      <c r="AL12" s="79">
        <v>5</v>
      </c>
      <c r="AM12" s="299">
        <f t="shared" si="1"/>
        <v>37.5</v>
      </c>
      <c r="AN12" s="175">
        <f t="shared" si="4"/>
        <v>2</v>
      </c>
      <c r="AO12" s="76"/>
      <c r="AP12" s="367">
        <v>4</v>
      </c>
      <c r="AQ12" s="91"/>
      <c r="AR12" s="92"/>
      <c r="AS12" s="93">
        <v>5</v>
      </c>
      <c r="AT12" s="93">
        <v>5</v>
      </c>
      <c r="AU12" s="92">
        <v>4</v>
      </c>
      <c r="AV12" s="91">
        <v>4</v>
      </c>
      <c r="AW12" s="78"/>
      <c r="AX12" s="93"/>
      <c r="AY12" s="90">
        <v>4</v>
      </c>
      <c r="AZ12" s="89">
        <v>5</v>
      </c>
      <c r="BA12" s="94"/>
      <c r="BB12" s="95">
        <v>4</v>
      </c>
      <c r="BC12" s="96">
        <f t="shared" si="2"/>
        <v>48.333333333333336</v>
      </c>
      <c r="BD12" s="104">
        <v>15</v>
      </c>
      <c r="BE12" s="105">
        <v>17</v>
      </c>
      <c r="BF12" s="99">
        <f t="shared" si="5"/>
        <v>80.333333333333343</v>
      </c>
      <c r="BG12" s="100" t="str">
        <f t="shared" si="6"/>
        <v>B-</v>
      </c>
      <c r="BH12" s="101">
        <f t="shared" si="7"/>
        <v>4</v>
      </c>
      <c r="BI12" s="106"/>
      <c r="BJ12" s="107"/>
      <c r="BK12" s="208"/>
      <c r="BL12" s="340"/>
      <c r="BM12" s="340"/>
      <c r="BN12" s="340"/>
      <c r="BO12" s="341"/>
    </row>
    <row r="13" spans="1:67" ht="18.75">
      <c r="A13" s="139">
        <v>8</v>
      </c>
      <c r="B13" s="75" t="s">
        <v>171</v>
      </c>
      <c r="C13" s="76">
        <v>1</v>
      </c>
      <c r="D13" s="78">
        <v>4</v>
      </c>
      <c r="E13" s="78">
        <v>4</v>
      </c>
      <c r="F13" s="387">
        <v>2</v>
      </c>
      <c r="G13" s="80">
        <v>5</v>
      </c>
      <c r="H13" s="76">
        <v>1</v>
      </c>
      <c r="I13" s="78">
        <v>4</v>
      </c>
      <c r="J13" s="78"/>
      <c r="K13" s="79"/>
      <c r="L13" s="80">
        <v>5</v>
      </c>
      <c r="M13" s="76">
        <v>1</v>
      </c>
      <c r="N13" s="83">
        <v>4</v>
      </c>
      <c r="O13" s="93">
        <v>4</v>
      </c>
      <c r="P13" s="78">
        <v>4</v>
      </c>
      <c r="Q13" s="79">
        <v>5</v>
      </c>
      <c r="R13" s="85">
        <v>5</v>
      </c>
      <c r="S13" s="86">
        <f t="shared" si="0"/>
        <v>19.600000000000001</v>
      </c>
      <c r="T13" s="87">
        <f t="shared" si="3"/>
        <v>2</v>
      </c>
      <c r="U13" s="76">
        <v>1</v>
      </c>
      <c r="V13" s="78">
        <v>4</v>
      </c>
      <c r="W13" s="78">
        <v>5</v>
      </c>
      <c r="X13" s="78">
        <v>5</v>
      </c>
      <c r="Y13" s="78">
        <v>5</v>
      </c>
      <c r="Z13" s="80">
        <v>5</v>
      </c>
      <c r="AA13" s="135">
        <v>1</v>
      </c>
      <c r="AB13" s="89">
        <v>5</v>
      </c>
      <c r="AC13" s="366">
        <v>2</v>
      </c>
      <c r="AD13" s="78">
        <v>4</v>
      </c>
      <c r="AE13" s="134">
        <v>5</v>
      </c>
      <c r="AF13" s="367">
        <v>2</v>
      </c>
      <c r="AG13" s="135">
        <v>1</v>
      </c>
      <c r="AH13" s="140">
        <v>4</v>
      </c>
      <c r="AI13" s="140">
        <v>4</v>
      </c>
      <c r="AJ13" s="78">
        <v>5</v>
      </c>
      <c r="AK13" s="78">
        <v>5</v>
      </c>
      <c r="AL13" s="79"/>
      <c r="AM13" s="299">
        <f t="shared" si="1"/>
        <v>39</v>
      </c>
      <c r="AN13" s="175">
        <f t="shared" si="4"/>
        <v>2</v>
      </c>
      <c r="AO13" s="92">
        <v>1</v>
      </c>
      <c r="AP13" s="375">
        <v>4</v>
      </c>
      <c r="AQ13" s="91"/>
      <c r="AR13" s="92">
        <v>1</v>
      </c>
      <c r="AS13" s="93">
        <v>4</v>
      </c>
      <c r="AT13" s="93">
        <v>5</v>
      </c>
      <c r="AU13" s="92">
        <v>4</v>
      </c>
      <c r="AV13" s="91">
        <v>4</v>
      </c>
      <c r="AW13" s="78">
        <v>4</v>
      </c>
      <c r="AX13" s="93">
        <v>4</v>
      </c>
      <c r="AY13" s="90">
        <v>4</v>
      </c>
      <c r="AZ13" s="89"/>
      <c r="BA13" s="94">
        <v>4</v>
      </c>
      <c r="BB13" s="95">
        <v>5</v>
      </c>
      <c r="BC13" s="96">
        <f t="shared" si="2"/>
        <v>55.333333333333336</v>
      </c>
      <c r="BD13" s="104">
        <v>15</v>
      </c>
      <c r="BE13" s="105">
        <v>15</v>
      </c>
      <c r="BF13" s="99">
        <f t="shared" si="5"/>
        <v>85.333333333333343</v>
      </c>
      <c r="BG13" s="100" t="str">
        <f t="shared" si="6"/>
        <v>B</v>
      </c>
      <c r="BH13" s="101">
        <f t="shared" si="7"/>
        <v>4</v>
      </c>
      <c r="BI13" s="106"/>
      <c r="BJ13" s="107"/>
      <c r="BK13" s="208" t="s">
        <v>172</v>
      </c>
      <c r="BL13" s="340"/>
      <c r="BM13" s="340"/>
      <c r="BN13" s="340"/>
      <c r="BO13" s="341"/>
    </row>
    <row r="14" spans="1:67" ht="18.75">
      <c r="A14" s="141">
        <v>9</v>
      </c>
      <c r="B14" s="75" t="s">
        <v>173</v>
      </c>
      <c r="C14" s="76"/>
      <c r="D14" s="78">
        <v>3</v>
      </c>
      <c r="E14" s="78">
        <v>5</v>
      </c>
      <c r="F14" s="387">
        <v>2</v>
      </c>
      <c r="G14" s="80"/>
      <c r="H14" s="76"/>
      <c r="I14" s="78"/>
      <c r="J14" s="78"/>
      <c r="K14" s="364">
        <v>2</v>
      </c>
      <c r="L14" s="364"/>
      <c r="M14" s="76"/>
      <c r="N14" s="83"/>
      <c r="O14" s="93"/>
      <c r="P14" s="78"/>
      <c r="Q14" s="79"/>
      <c r="R14" s="85"/>
      <c r="S14" s="86">
        <f t="shared" si="0"/>
        <v>4.8</v>
      </c>
      <c r="T14" s="87">
        <f t="shared" si="3"/>
        <v>0</v>
      </c>
      <c r="U14" s="76"/>
      <c r="V14" s="88"/>
      <c r="W14" s="88"/>
      <c r="X14" s="78"/>
      <c r="Y14" s="78"/>
      <c r="Z14" s="80"/>
      <c r="AA14" s="76"/>
      <c r="AB14" s="89"/>
      <c r="AC14" s="366">
        <v>2</v>
      </c>
      <c r="AD14" s="78"/>
      <c r="AE14" s="134"/>
      <c r="AF14" s="367">
        <v>2</v>
      </c>
      <c r="AG14" s="76"/>
      <c r="AH14" s="81"/>
      <c r="AI14" s="81"/>
      <c r="AJ14" s="78">
        <v>5</v>
      </c>
      <c r="AK14" s="78"/>
      <c r="AL14" s="79"/>
      <c r="AM14" s="299">
        <f t="shared" si="1"/>
        <v>6.9</v>
      </c>
      <c r="AN14" s="175">
        <f t="shared" si="4"/>
        <v>0</v>
      </c>
      <c r="AO14" s="92"/>
      <c r="AP14" s="367">
        <v>2</v>
      </c>
      <c r="AQ14" s="91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5.9333333333333336</v>
      </c>
      <c r="BD14" s="104"/>
      <c r="BE14" s="105"/>
      <c r="BF14" s="99">
        <f t="shared" si="5"/>
        <v>5.9333333333333336</v>
      </c>
      <c r="BG14" s="100" t="str">
        <f t="shared" si="6"/>
        <v>F</v>
      </c>
      <c r="BH14" s="101">
        <f t="shared" si="7"/>
        <v>2</v>
      </c>
      <c r="BI14" s="136"/>
      <c r="BJ14" s="137"/>
      <c r="BK14" s="208" t="s">
        <v>174</v>
      </c>
      <c r="BL14" s="340"/>
      <c r="BM14" s="340"/>
      <c r="BN14" s="340"/>
      <c r="BO14" s="341"/>
    </row>
    <row r="15" spans="1:67" ht="18.75">
      <c r="A15" s="141">
        <v>10</v>
      </c>
      <c r="B15" s="405" t="s">
        <v>175</v>
      </c>
      <c r="C15" s="142"/>
      <c r="D15" s="143">
        <v>5</v>
      </c>
      <c r="E15" s="143">
        <v>4</v>
      </c>
      <c r="F15" s="391">
        <v>2</v>
      </c>
      <c r="G15" s="145"/>
      <c r="H15" s="151"/>
      <c r="I15" s="143"/>
      <c r="J15" s="143"/>
      <c r="K15" s="364">
        <v>2</v>
      </c>
      <c r="L15" s="364"/>
      <c r="M15" s="151"/>
      <c r="N15" s="143"/>
      <c r="O15" s="143"/>
      <c r="P15" s="146"/>
      <c r="Q15" s="147"/>
      <c r="R15" s="148"/>
      <c r="S15" s="149">
        <f t="shared" si="0"/>
        <v>5.2</v>
      </c>
      <c r="T15" s="150">
        <f t="shared" si="3"/>
        <v>0</v>
      </c>
      <c r="U15" s="151"/>
      <c r="V15" s="152"/>
      <c r="W15" s="152"/>
      <c r="X15" s="146"/>
      <c r="Y15" s="146"/>
      <c r="Z15" s="153"/>
      <c r="AA15" s="142"/>
      <c r="AB15" s="154"/>
      <c r="AC15" s="366">
        <v>2</v>
      </c>
      <c r="AD15" s="146"/>
      <c r="AE15" s="403"/>
      <c r="AF15" s="367">
        <v>2</v>
      </c>
      <c r="AG15" s="142"/>
      <c r="AH15" s="156"/>
      <c r="AI15" s="156"/>
      <c r="AJ15" s="146"/>
      <c r="AK15" s="146"/>
      <c r="AL15" s="147"/>
      <c r="AM15" s="302">
        <f t="shared" si="1"/>
        <v>4.5999999999999996</v>
      </c>
      <c r="AN15" s="200">
        <f t="shared" si="4"/>
        <v>0</v>
      </c>
      <c r="AO15" s="142"/>
      <c r="AP15" s="367">
        <v>2</v>
      </c>
      <c r="AQ15" s="158"/>
      <c r="AR15" s="142"/>
      <c r="AS15" s="143">
        <v>4</v>
      </c>
      <c r="AT15" s="143"/>
      <c r="AU15" s="142"/>
      <c r="AV15" s="158"/>
      <c r="AW15" s="143"/>
      <c r="AX15" s="143"/>
      <c r="AY15" s="155"/>
      <c r="AZ15" s="154"/>
      <c r="BA15" s="159"/>
      <c r="BB15" s="160"/>
      <c r="BC15" s="161">
        <f t="shared" si="2"/>
        <v>7.0666666666666664</v>
      </c>
      <c r="BD15" s="104"/>
      <c r="BE15" s="105"/>
      <c r="BF15" s="162">
        <f t="shared" si="5"/>
        <v>7.0666666666666664</v>
      </c>
      <c r="BG15" s="163" t="str">
        <f t="shared" si="6"/>
        <v>F</v>
      </c>
      <c r="BH15" s="164">
        <f t="shared" si="7"/>
        <v>2</v>
      </c>
      <c r="BI15" s="165"/>
      <c r="BJ15" s="166"/>
      <c r="BK15" s="345" t="s">
        <v>176</v>
      </c>
      <c r="BL15" s="346"/>
      <c r="BM15" s="346"/>
      <c r="BN15" s="346"/>
      <c r="BO15" s="347"/>
    </row>
    <row r="16" spans="1:67" ht="18.75">
      <c r="A16" s="141">
        <v>11</v>
      </c>
      <c r="B16" s="75" t="s">
        <v>177</v>
      </c>
      <c r="C16" s="167">
        <v>1</v>
      </c>
      <c r="D16" s="168">
        <v>5</v>
      </c>
      <c r="E16" s="168">
        <v>4</v>
      </c>
      <c r="F16" s="392">
        <v>2</v>
      </c>
      <c r="G16" s="170">
        <v>5</v>
      </c>
      <c r="H16" s="136">
        <v>1</v>
      </c>
      <c r="I16" s="137">
        <v>5</v>
      </c>
      <c r="J16" s="137">
        <v>5</v>
      </c>
      <c r="K16" s="399">
        <v>5</v>
      </c>
      <c r="L16" s="172">
        <v>5</v>
      </c>
      <c r="M16" s="136">
        <v>1</v>
      </c>
      <c r="N16" s="137">
        <v>5</v>
      </c>
      <c r="O16" s="137">
        <v>4</v>
      </c>
      <c r="P16" s="137">
        <v>5</v>
      </c>
      <c r="Q16" s="137">
        <v>4</v>
      </c>
      <c r="R16" s="170">
        <v>4</v>
      </c>
      <c r="S16" s="173">
        <f t="shared" si="0"/>
        <v>21</v>
      </c>
      <c r="T16" s="87">
        <f t="shared" si="3"/>
        <v>2</v>
      </c>
      <c r="U16" s="136">
        <v>1</v>
      </c>
      <c r="V16" s="137">
        <v>5</v>
      </c>
      <c r="W16" s="137">
        <v>4</v>
      </c>
      <c r="X16" s="137">
        <v>5</v>
      </c>
      <c r="Y16" s="137">
        <v>5</v>
      </c>
      <c r="Z16" s="170">
        <v>5</v>
      </c>
      <c r="AA16" s="171">
        <v>1</v>
      </c>
      <c r="AB16" s="137">
        <v>5</v>
      </c>
      <c r="AC16" s="376">
        <v>4</v>
      </c>
      <c r="AD16" s="137">
        <v>5</v>
      </c>
      <c r="AE16" s="382">
        <v>5</v>
      </c>
      <c r="AF16" s="367">
        <v>2</v>
      </c>
      <c r="AG16" s="136">
        <v>1</v>
      </c>
      <c r="AH16" s="137">
        <v>4</v>
      </c>
      <c r="AI16" s="137">
        <v>4</v>
      </c>
      <c r="AJ16" s="137">
        <v>5</v>
      </c>
      <c r="AK16" s="137">
        <v>5</v>
      </c>
      <c r="AL16" s="172">
        <v>4</v>
      </c>
      <c r="AM16" s="303">
        <f t="shared" si="1"/>
        <v>39</v>
      </c>
      <c r="AN16" s="175">
        <f t="shared" si="4"/>
        <v>2</v>
      </c>
      <c r="AO16" s="171">
        <v>1</v>
      </c>
      <c r="AP16" s="375">
        <v>4</v>
      </c>
      <c r="AQ16" s="172"/>
      <c r="AR16" s="136"/>
      <c r="AS16" s="137">
        <v>4</v>
      </c>
      <c r="AT16" s="137">
        <v>5</v>
      </c>
      <c r="AU16" s="136">
        <v>5</v>
      </c>
      <c r="AV16" s="137">
        <v>4</v>
      </c>
      <c r="AW16" s="137">
        <v>4</v>
      </c>
      <c r="AX16" s="137">
        <v>4</v>
      </c>
      <c r="AY16" s="137">
        <v>5</v>
      </c>
      <c r="AZ16" s="137">
        <v>5</v>
      </c>
      <c r="BA16" s="137">
        <v>5</v>
      </c>
      <c r="BB16" s="170">
        <v>4</v>
      </c>
      <c r="BC16" s="86">
        <f t="shared" si="2"/>
        <v>59.333333333333336</v>
      </c>
      <c r="BD16" s="104">
        <v>14</v>
      </c>
      <c r="BE16" s="105">
        <v>15</v>
      </c>
      <c r="BF16" s="99">
        <f t="shared" si="5"/>
        <v>88.333333333333343</v>
      </c>
      <c r="BG16" s="100" t="str">
        <f t="shared" si="6"/>
        <v>B+</v>
      </c>
      <c r="BH16" s="304">
        <f t="shared" si="7"/>
        <v>5</v>
      </c>
      <c r="BI16" s="136"/>
      <c r="BJ16" s="170"/>
      <c r="BK16" s="354" t="s">
        <v>243</v>
      </c>
      <c r="BL16" s="340"/>
      <c r="BM16" s="340"/>
      <c r="BN16" s="340"/>
      <c r="BO16" s="341"/>
    </row>
    <row r="17" spans="1:67" ht="18.75">
      <c r="A17" s="141">
        <v>12</v>
      </c>
      <c r="B17" s="75" t="s">
        <v>179</v>
      </c>
      <c r="C17" s="167">
        <v>1</v>
      </c>
      <c r="D17" s="168">
        <v>4</v>
      </c>
      <c r="E17" s="168">
        <v>5</v>
      </c>
      <c r="F17" s="392">
        <v>2</v>
      </c>
      <c r="G17" s="170">
        <v>4</v>
      </c>
      <c r="H17" s="136">
        <v>1</v>
      </c>
      <c r="I17" s="137">
        <v>5</v>
      </c>
      <c r="J17" s="137">
        <v>5</v>
      </c>
      <c r="K17" s="399">
        <v>5</v>
      </c>
      <c r="L17" s="172">
        <v>4</v>
      </c>
      <c r="M17" s="136">
        <v>1</v>
      </c>
      <c r="N17" s="137">
        <v>5</v>
      </c>
      <c r="O17" s="137">
        <v>5</v>
      </c>
      <c r="P17" s="137">
        <v>5</v>
      </c>
      <c r="Q17" s="137">
        <v>4</v>
      </c>
      <c r="R17" s="170">
        <v>5</v>
      </c>
      <c r="S17" s="173">
        <f t="shared" si="0"/>
        <v>21</v>
      </c>
      <c r="T17" s="87">
        <f t="shared" si="3"/>
        <v>2</v>
      </c>
      <c r="U17" s="136">
        <v>1</v>
      </c>
      <c r="V17" s="137">
        <v>5</v>
      </c>
      <c r="W17" s="137">
        <v>5</v>
      </c>
      <c r="X17" s="137">
        <v>5</v>
      </c>
      <c r="Y17" s="137">
        <v>5</v>
      </c>
      <c r="Z17" s="170">
        <v>5</v>
      </c>
      <c r="AA17" s="171">
        <v>1</v>
      </c>
      <c r="AB17" s="137">
        <v>5</v>
      </c>
      <c r="AC17" s="376">
        <v>4</v>
      </c>
      <c r="AD17" s="137">
        <v>5</v>
      </c>
      <c r="AE17" s="382"/>
      <c r="AF17" s="367">
        <v>2</v>
      </c>
      <c r="AG17" s="136">
        <v>1</v>
      </c>
      <c r="AH17" s="137">
        <v>4</v>
      </c>
      <c r="AI17" s="137">
        <v>4</v>
      </c>
      <c r="AJ17" s="137">
        <v>4</v>
      </c>
      <c r="AK17" s="137">
        <v>4</v>
      </c>
      <c r="AL17" s="172"/>
      <c r="AM17" s="303">
        <f t="shared" si="1"/>
        <v>39</v>
      </c>
      <c r="AN17" s="175">
        <f t="shared" si="4"/>
        <v>2</v>
      </c>
      <c r="AO17" s="171">
        <v>1</v>
      </c>
      <c r="AP17" s="375">
        <v>4</v>
      </c>
      <c r="AQ17" s="172"/>
      <c r="AR17" s="136">
        <v>5</v>
      </c>
      <c r="AS17" s="137">
        <v>4</v>
      </c>
      <c r="AT17" s="137">
        <v>5</v>
      </c>
      <c r="AU17" s="136"/>
      <c r="AV17" s="137">
        <v>4</v>
      </c>
      <c r="AW17" s="137"/>
      <c r="AX17" s="137"/>
      <c r="AY17" s="137"/>
      <c r="AZ17" s="137"/>
      <c r="BA17" s="137"/>
      <c r="BB17" s="170"/>
      <c r="BC17" s="86">
        <f t="shared" si="2"/>
        <v>41.333333333333336</v>
      </c>
      <c r="BD17" s="104"/>
      <c r="BE17" s="105"/>
      <c r="BF17" s="99">
        <f t="shared" si="5"/>
        <v>41.333333333333336</v>
      </c>
      <c r="BG17" s="100" t="str">
        <f t="shared" si="6"/>
        <v>FX</v>
      </c>
      <c r="BH17" s="304">
        <f t="shared" si="7"/>
        <v>2</v>
      </c>
      <c r="BI17" s="136"/>
      <c r="BJ17" s="170"/>
      <c r="BK17" s="354" t="s">
        <v>244</v>
      </c>
      <c r="BL17" s="340"/>
      <c r="BM17" s="340"/>
      <c r="BN17" s="340"/>
      <c r="BO17" s="341"/>
    </row>
    <row r="18" spans="1:67" ht="18.75">
      <c r="A18" s="141">
        <v>13</v>
      </c>
      <c r="B18" s="75" t="s">
        <v>181</v>
      </c>
      <c r="C18" s="167">
        <v>2</v>
      </c>
      <c r="D18" s="168">
        <v>4</v>
      </c>
      <c r="E18" s="168">
        <v>5</v>
      </c>
      <c r="F18" s="392">
        <v>2</v>
      </c>
      <c r="G18" s="170">
        <v>5</v>
      </c>
      <c r="H18" s="136">
        <v>1</v>
      </c>
      <c r="I18" s="137">
        <v>5</v>
      </c>
      <c r="J18" s="137"/>
      <c r="K18" s="364"/>
      <c r="L18" s="172">
        <v>5</v>
      </c>
      <c r="M18" s="136">
        <v>1</v>
      </c>
      <c r="N18" s="137">
        <v>4</v>
      </c>
      <c r="O18" s="137">
        <v>4</v>
      </c>
      <c r="P18" s="137">
        <v>4</v>
      </c>
      <c r="Q18" s="137">
        <v>5</v>
      </c>
      <c r="R18" s="170">
        <v>4</v>
      </c>
      <c r="S18" s="173">
        <f t="shared" si="0"/>
        <v>20.399999999999999</v>
      </c>
      <c r="T18" s="87">
        <f t="shared" si="3"/>
        <v>2</v>
      </c>
      <c r="U18" s="136">
        <v>1</v>
      </c>
      <c r="V18" s="137">
        <v>5</v>
      </c>
      <c r="W18" s="137">
        <v>5</v>
      </c>
      <c r="X18" s="137">
        <v>5</v>
      </c>
      <c r="Y18" s="137">
        <v>5</v>
      </c>
      <c r="Z18" s="170">
        <v>5</v>
      </c>
      <c r="AA18" s="171">
        <v>1</v>
      </c>
      <c r="AB18" s="137">
        <v>5</v>
      </c>
      <c r="AC18" s="376">
        <v>4</v>
      </c>
      <c r="AD18" s="137">
        <v>4</v>
      </c>
      <c r="AE18" s="382">
        <v>4</v>
      </c>
      <c r="AF18" s="367">
        <v>2</v>
      </c>
      <c r="AG18" s="136">
        <v>1</v>
      </c>
      <c r="AH18" s="137">
        <v>4</v>
      </c>
      <c r="AI18" s="137">
        <v>4</v>
      </c>
      <c r="AJ18" s="137">
        <v>5</v>
      </c>
      <c r="AK18" s="137">
        <v>4</v>
      </c>
      <c r="AL18" s="172">
        <v>4</v>
      </c>
      <c r="AM18" s="303">
        <f t="shared" si="1"/>
        <v>39</v>
      </c>
      <c r="AN18" s="175">
        <f t="shared" si="4"/>
        <v>2</v>
      </c>
      <c r="AO18" s="171">
        <v>1</v>
      </c>
      <c r="AP18" s="375">
        <v>4</v>
      </c>
      <c r="AQ18" s="172"/>
      <c r="AR18" s="136">
        <v>1</v>
      </c>
      <c r="AS18" s="137">
        <v>4</v>
      </c>
      <c r="AT18" s="137">
        <v>4</v>
      </c>
      <c r="AU18" s="136">
        <v>4</v>
      </c>
      <c r="AV18" s="137"/>
      <c r="AW18" s="137"/>
      <c r="AX18" s="137"/>
      <c r="AY18" s="137"/>
      <c r="AZ18" s="137">
        <v>5</v>
      </c>
      <c r="BA18" s="137">
        <v>4</v>
      </c>
      <c r="BB18" s="170">
        <v>4</v>
      </c>
      <c r="BC18" s="86">
        <f t="shared" si="2"/>
        <v>46.666666666666664</v>
      </c>
      <c r="BD18" s="104">
        <v>16</v>
      </c>
      <c r="BE18" s="105">
        <v>18</v>
      </c>
      <c r="BF18" s="99">
        <f t="shared" si="5"/>
        <v>80.666666666666657</v>
      </c>
      <c r="BG18" s="100" t="str">
        <f t="shared" si="6"/>
        <v>B-</v>
      </c>
      <c r="BH18" s="304">
        <f t="shared" si="7"/>
        <v>4</v>
      </c>
      <c r="BI18" s="305"/>
      <c r="BJ18" s="170"/>
      <c r="BK18" s="354" t="s">
        <v>245</v>
      </c>
      <c r="BL18" s="340"/>
      <c r="BM18" s="340"/>
      <c r="BN18" s="340"/>
      <c r="BO18" s="341"/>
    </row>
    <row r="19" spans="1:67" ht="18.75">
      <c r="A19" s="141">
        <v>14</v>
      </c>
      <c r="B19" s="75" t="s">
        <v>182</v>
      </c>
      <c r="C19" s="167">
        <v>1</v>
      </c>
      <c r="D19" s="168"/>
      <c r="E19" s="168"/>
      <c r="F19" s="392">
        <v>2</v>
      </c>
      <c r="G19" s="170">
        <v>4</v>
      </c>
      <c r="H19" s="136">
        <v>1</v>
      </c>
      <c r="I19" s="137">
        <v>4</v>
      </c>
      <c r="J19" s="364">
        <v>2</v>
      </c>
      <c r="K19" s="364">
        <v>2</v>
      </c>
      <c r="L19" s="399">
        <v>3</v>
      </c>
      <c r="M19" s="136">
        <v>1</v>
      </c>
      <c r="N19" s="137">
        <v>4</v>
      </c>
      <c r="O19" s="137">
        <v>4</v>
      </c>
      <c r="P19" s="137">
        <v>4</v>
      </c>
      <c r="Q19" s="137">
        <v>3</v>
      </c>
      <c r="R19" s="170"/>
      <c r="S19" s="173">
        <f t="shared" si="0"/>
        <v>14</v>
      </c>
      <c r="T19" s="87">
        <f t="shared" si="3"/>
        <v>2</v>
      </c>
      <c r="U19" s="136">
        <v>1</v>
      </c>
      <c r="V19" s="137"/>
      <c r="W19" s="137"/>
      <c r="X19" s="137"/>
      <c r="Y19" s="137"/>
      <c r="Z19" s="170"/>
      <c r="AA19" s="171"/>
      <c r="AB19" s="137">
        <v>4</v>
      </c>
      <c r="AC19" s="376">
        <v>3</v>
      </c>
      <c r="AD19" s="137"/>
      <c r="AE19" s="382">
        <v>4</v>
      </c>
      <c r="AF19" s="367">
        <v>2</v>
      </c>
      <c r="AG19" s="136"/>
      <c r="AH19" s="137"/>
      <c r="AI19" s="137"/>
      <c r="AJ19" s="137">
        <v>4</v>
      </c>
      <c r="AK19" s="137">
        <v>4</v>
      </c>
      <c r="AL19" s="172">
        <v>3</v>
      </c>
      <c r="AM19" s="303">
        <f t="shared" si="1"/>
        <v>19.5</v>
      </c>
      <c r="AN19" s="175">
        <f t="shared" si="4"/>
        <v>1</v>
      </c>
      <c r="AO19" s="171"/>
      <c r="AP19" s="375">
        <v>3</v>
      </c>
      <c r="AQ19" s="172"/>
      <c r="AR19" s="136"/>
      <c r="AS19" s="137"/>
      <c r="AT19" s="137">
        <v>4</v>
      </c>
      <c r="AU19" s="136"/>
      <c r="AV19" s="137"/>
      <c r="AW19" s="137"/>
      <c r="AX19" s="137"/>
      <c r="AY19" s="137"/>
      <c r="AZ19" s="137">
        <v>4</v>
      </c>
      <c r="BA19" s="137">
        <v>4</v>
      </c>
      <c r="BB19" s="170"/>
      <c r="BC19" s="86">
        <f t="shared" si="2"/>
        <v>23</v>
      </c>
      <c r="BD19" s="104"/>
      <c r="BE19" s="105"/>
      <c r="BF19" s="99">
        <f t="shared" si="5"/>
        <v>23</v>
      </c>
      <c r="BG19" s="100" t="str">
        <f t="shared" si="6"/>
        <v>F</v>
      </c>
      <c r="BH19" s="304">
        <f t="shared" si="7"/>
        <v>2</v>
      </c>
      <c r="BI19" s="136"/>
      <c r="BJ19" s="170"/>
      <c r="BK19" s="354" t="s">
        <v>255</v>
      </c>
      <c r="BL19" s="340"/>
      <c r="BM19" s="340"/>
      <c r="BN19" s="340"/>
      <c r="BO19" s="341"/>
    </row>
    <row r="20" spans="1:67" ht="18.75">
      <c r="A20" s="141">
        <v>15</v>
      </c>
      <c r="B20" s="75" t="s">
        <v>183</v>
      </c>
      <c r="C20" s="167">
        <v>1</v>
      </c>
      <c r="D20" s="168">
        <v>4</v>
      </c>
      <c r="E20" s="168">
        <v>4</v>
      </c>
      <c r="F20" s="370">
        <v>2</v>
      </c>
      <c r="G20" s="170"/>
      <c r="H20" s="136">
        <v>1</v>
      </c>
      <c r="I20" s="137"/>
      <c r="J20" s="137"/>
      <c r="K20" s="364">
        <v>2</v>
      </c>
      <c r="L20" s="364"/>
      <c r="M20" s="136">
        <v>1</v>
      </c>
      <c r="N20" s="137">
        <v>4</v>
      </c>
      <c r="O20" s="137">
        <v>3</v>
      </c>
      <c r="P20" s="137"/>
      <c r="Q20" s="137"/>
      <c r="R20" s="170"/>
      <c r="S20" s="173">
        <f t="shared" si="0"/>
        <v>8.8000000000000007</v>
      </c>
      <c r="T20" s="87">
        <f t="shared" si="3"/>
        <v>1</v>
      </c>
      <c r="U20" s="136">
        <v>1</v>
      </c>
      <c r="V20" s="137"/>
      <c r="W20" s="137"/>
      <c r="X20" s="137"/>
      <c r="Y20" s="137"/>
      <c r="Z20" s="170"/>
      <c r="AA20" s="171"/>
      <c r="AB20" s="137">
        <v>5</v>
      </c>
      <c r="AC20" s="366">
        <v>2</v>
      </c>
      <c r="AD20" s="137"/>
      <c r="AE20" s="382"/>
      <c r="AF20" s="367">
        <v>2</v>
      </c>
      <c r="AG20" s="136"/>
      <c r="AH20" s="137"/>
      <c r="AI20" s="137"/>
      <c r="AJ20" s="137">
        <v>5</v>
      </c>
      <c r="AK20" s="137">
        <v>5</v>
      </c>
      <c r="AL20" s="172"/>
      <c r="AM20" s="303">
        <f t="shared" si="1"/>
        <v>14.4</v>
      </c>
      <c r="AN20" s="175">
        <f t="shared" si="4"/>
        <v>0</v>
      </c>
      <c r="AO20" s="171"/>
      <c r="AP20" s="367">
        <v>2</v>
      </c>
      <c r="AQ20" s="172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10.933333333333332</v>
      </c>
      <c r="BD20" s="104"/>
      <c r="BE20" s="105"/>
      <c r="BF20" s="99">
        <f t="shared" si="5"/>
        <v>10.933333333333332</v>
      </c>
      <c r="BG20" s="100" t="str">
        <f t="shared" si="6"/>
        <v>F</v>
      </c>
      <c r="BH20" s="304">
        <f t="shared" si="7"/>
        <v>2</v>
      </c>
      <c r="BI20" s="136"/>
      <c r="BJ20" s="170"/>
      <c r="BK20" s="357" t="s">
        <v>184</v>
      </c>
      <c r="BL20" s="346"/>
      <c r="BM20" s="346"/>
      <c r="BN20" s="346"/>
      <c r="BO20" s="341"/>
    </row>
    <row r="21" spans="1:67" ht="18.75">
      <c r="A21" s="193">
        <v>16</v>
      </c>
      <c r="B21" s="306" t="s">
        <v>185</v>
      </c>
      <c r="C21" s="165"/>
      <c r="D21" s="166">
        <v>4</v>
      </c>
      <c r="E21" s="166">
        <v>4</v>
      </c>
      <c r="F21" s="373">
        <v>2</v>
      </c>
      <c r="G21" s="196">
        <v>4</v>
      </c>
      <c r="H21" s="165"/>
      <c r="I21" s="166">
        <v>4</v>
      </c>
      <c r="J21" s="166"/>
      <c r="K21" s="166"/>
      <c r="L21" s="198"/>
      <c r="M21" s="165"/>
      <c r="N21" s="166">
        <v>4</v>
      </c>
      <c r="O21" s="166">
        <v>4</v>
      </c>
      <c r="P21" s="166">
        <v>4</v>
      </c>
      <c r="Q21" s="166"/>
      <c r="R21" s="196"/>
      <c r="S21" s="199">
        <f t="shared" si="0"/>
        <v>12</v>
      </c>
      <c r="T21" s="150">
        <f t="shared" si="3"/>
        <v>1</v>
      </c>
      <c r="U21" s="165"/>
      <c r="V21" s="166"/>
      <c r="W21" s="166"/>
      <c r="X21" s="166"/>
      <c r="Y21" s="166"/>
      <c r="Z21" s="196"/>
      <c r="AA21" s="197">
        <v>1</v>
      </c>
      <c r="AB21" s="166">
        <v>5</v>
      </c>
      <c r="AC21" s="376">
        <v>3</v>
      </c>
      <c r="AD21" s="166">
        <v>5</v>
      </c>
      <c r="AE21" s="383">
        <v>4</v>
      </c>
      <c r="AF21" s="367">
        <v>3</v>
      </c>
      <c r="AG21" s="165">
        <v>1</v>
      </c>
      <c r="AH21" s="166"/>
      <c r="AI21" s="166"/>
      <c r="AJ21" s="166">
        <v>5</v>
      </c>
      <c r="AK21" s="166">
        <v>4</v>
      </c>
      <c r="AL21" s="198">
        <v>3</v>
      </c>
      <c r="AM21" s="307">
        <f t="shared" si="1"/>
        <v>23</v>
      </c>
      <c r="AN21" s="200">
        <f t="shared" si="4"/>
        <v>1</v>
      </c>
      <c r="AO21" s="197"/>
      <c r="AP21" s="375">
        <v>3</v>
      </c>
      <c r="AQ21" s="198"/>
      <c r="AR21" s="165">
        <v>1</v>
      </c>
      <c r="AS21" s="166">
        <v>4</v>
      </c>
      <c r="AT21" s="166">
        <v>4</v>
      </c>
      <c r="AU21" s="165"/>
      <c r="AV21" s="166"/>
      <c r="AW21" s="166"/>
      <c r="AX21" s="166"/>
      <c r="AY21" s="166"/>
      <c r="AZ21" s="166">
        <v>4</v>
      </c>
      <c r="BA21" s="166">
        <v>4</v>
      </c>
      <c r="BB21" s="196"/>
      <c r="BC21" s="149">
        <f t="shared" si="2"/>
        <v>28.666666666666668</v>
      </c>
      <c r="BD21" s="201">
        <v>15</v>
      </c>
      <c r="BE21" s="202">
        <v>15</v>
      </c>
      <c r="BF21" s="162">
        <f t="shared" si="5"/>
        <v>58.666666666666671</v>
      </c>
      <c r="BG21" s="163" t="str">
        <f t="shared" si="6"/>
        <v>E</v>
      </c>
      <c r="BH21" s="308">
        <f t="shared" si="7"/>
        <v>3</v>
      </c>
      <c r="BI21" s="165"/>
      <c r="BJ21" s="196"/>
      <c r="BK21" s="354" t="s">
        <v>248</v>
      </c>
      <c r="BL21" s="340"/>
      <c r="BM21" s="340"/>
      <c r="BN21" s="340"/>
      <c r="BO21" s="347"/>
    </row>
    <row r="22" spans="1:67" ht="19.5" thickBot="1">
      <c r="A22" s="309">
        <v>17</v>
      </c>
      <c r="B22" s="320" t="s">
        <v>186</v>
      </c>
      <c r="C22" s="182">
        <v>1</v>
      </c>
      <c r="D22" s="179"/>
      <c r="E22" s="179">
        <v>4</v>
      </c>
      <c r="F22" s="371">
        <v>2</v>
      </c>
      <c r="G22" s="180"/>
      <c r="H22" s="182"/>
      <c r="I22" s="179"/>
      <c r="J22" s="179"/>
      <c r="K22" s="179"/>
      <c r="L22" s="181"/>
      <c r="M22" s="182"/>
      <c r="N22" s="179"/>
      <c r="O22" s="179"/>
      <c r="P22" s="179"/>
      <c r="Q22" s="179"/>
      <c r="R22" s="180"/>
      <c r="S22" s="310">
        <f t="shared" si="0"/>
        <v>2.8</v>
      </c>
      <c r="T22" s="184">
        <f t="shared" si="3"/>
        <v>0</v>
      </c>
      <c r="U22" s="182"/>
      <c r="V22" s="179"/>
      <c r="W22" s="179"/>
      <c r="X22" s="179"/>
      <c r="Y22" s="179"/>
      <c r="Z22" s="180"/>
      <c r="AA22" s="178"/>
      <c r="AB22" s="179"/>
      <c r="AC22" s="366">
        <v>2</v>
      </c>
      <c r="AD22" s="179"/>
      <c r="AE22" s="384"/>
      <c r="AF22" s="367">
        <v>2</v>
      </c>
      <c r="AG22" s="182"/>
      <c r="AH22" s="179"/>
      <c r="AI22" s="179"/>
      <c r="AJ22" s="179">
        <v>5</v>
      </c>
      <c r="AK22" s="179"/>
      <c r="AL22" s="181"/>
      <c r="AM22" s="310">
        <f t="shared" si="1"/>
        <v>5.9</v>
      </c>
      <c r="AN22" s="186">
        <f t="shared" si="4"/>
        <v>0</v>
      </c>
      <c r="AO22" s="182"/>
      <c r="AP22" s="367">
        <v>2</v>
      </c>
      <c r="AQ22" s="180"/>
      <c r="AR22" s="178"/>
      <c r="AS22" s="179"/>
      <c r="AT22" s="181"/>
      <c r="AU22" s="182"/>
      <c r="AV22" s="179"/>
      <c r="AW22" s="179"/>
      <c r="AX22" s="179"/>
      <c r="AY22" s="179"/>
      <c r="AZ22" s="179"/>
      <c r="BA22" s="179"/>
      <c r="BB22" s="180"/>
      <c r="BC22" s="187">
        <f t="shared" si="2"/>
        <v>5.2666666666666666</v>
      </c>
      <c r="BD22" s="311"/>
      <c r="BE22" s="311"/>
      <c r="BF22" s="190">
        <f t="shared" si="5"/>
        <v>5.2666666666666666</v>
      </c>
      <c r="BG22" s="191" t="str">
        <f t="shared" si="6"/>
        <v>F</v>
      </c>
      <c r="BH22" s="232">
        <f t="shared" si="7"/>
        <v>2</v>
      </c>
      <c r="BI22" s="182"/>
      <c r="BJ22" s="180"/>
      <c r="BK22" s="358" t="s">
        <v>103</v>
      </c>
      <c r="BL22" s="359"/>
      <c r="BM22" s="349"/>
      <c r="BN22" s="349"/>
      <c r="BO22" s="350"/>
    </row>
    <row r="23" spans="1:67" ht="18.75">
      <c r="B23" s="425" t="s">
        <v>335</v>
      </c>
    </row>
    <row r="24" spans="1:67">
      <c r="A24">
        <v>1</v>
      </c>
      <c r="B24" t="s">
        <v>325</v>
      </c>
      <c r="H24" t="s">
        <v>252</v>
      </c>
      <c r="S24" t="s">
        <v>277</v>
      </c>
    </row>
    <row r="25" spans="1:67">
      <c r="A25">
        <v>2</v>
      </c>
      <c r="B25" t="s">
        <v>326</v>
      </c>
    </row>
    <row r="26" spans="1:67">
      <c r="A26">
        <v>3</v>
      </c>
      <c r="B26" t="s">
        <v>327</v>
      </c>
      <c r="G26" s="426" t="s">
        <v>341</v>
      </c>
    </row>
    <row r="27" spans="1:67">
      <c r="A27">
        <v>4</v>
      </c>
      <c r="B27" t="s">
        <v>328</v>
      </c>
      <c r="G27" t="s">
        <v>340</v>
      </c>
    </row>
    <row r="28" spans="1:67">
      <c r="A28">
        <v>5</v>
      </c>
      <c r="B28" t="s">
        <v>329</v>
      </c>
    </row>
    <row r="29" spans="1:67">
      <c r="A29">
        <v>6</v>
      </c>
      <c r="B29" t="s">
        <v>313</v>
      </c>
    </row>
    <row r="30" spans="1:67">
      <c r="A30">
        <v>7</v>
      </c>
      <c r="B30" t="s">
        <v>330</v>
      </c>
    </row>
    <row r="31" spans="1:67">
      <c r="A31">
        <v>8</v>
      </c>
      <c r="B31" t="s">
        <v>331</v>
      </c>
    </row>
    <row r="32" spans="1:67">
      <c r="A32">
        <v>9</v>
      </c>
      <c r="B32" t="s">
        <v>332</v>
      </c>
    </row>
    <row r="33" spans="1:2">
      <c r="A33" s="424">
        <v>10</v>
      </c>
      <c r="B33" t="s">
        <v>333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935"/>
    <hyperlink ref="B7" r:id="rId2" tooltip="Информация о студенте" display="http://dispace.edu.nstu.ru/personal/index/38864"/>
    <hyperlink ref="B8" r:id="rId3" tooltip="Информация о студенте" display="http://dispace.edu.nstu.ru/personal/index/38912"/>
    <hyperlink ref="B9" r:id="rId4" tooltip="Информация о студенте" display="http://dispace.edu.nstu.ru/personal/index/38914"/>
    <hyperlink ref="B10" r:id="rId5" tooltip="Информация о студенте" display="http://dispace.edu.nstu.ru/personal/index/38911"/>
    <hyperlink ref="B11" r:id="rId6" tooltip="Информация о студенте" display="http://dispace.edu.nstu.ru/personal/index/38863"/>
    <hyperlink ref="B12" r:id="rId7" tooltip="Информация о студенте" display="http://dispace.edu.nstu.ru/personal/index/38840"/>
    <hyperlink ref="B13" r:id="rId8" tooltip="Информация о студенте" display="http://dispace.edu.nstu.ru/personal/index/38892"/>
    <hyperlink ref="B14" r:id="rId9" tooltip="Информация о студенте" display="http://dispace.edu.nstu.ru/personal/index/23497"/>
    <hyperlink ref="B15" r:id="rId10" tooltip="Информация о студенте" display="http://dispace.edu.nstu.ru/personal/index/38846"/>
    <hyperlink ref="B16" r:id="rId11" tooltip="Информация о студенте" display="http://dispace.edu.nstu.ru/personal/index/38845"/>
    <hyperlink ref="B17" r:id="rId12" tooltip="Информация о студенте" display="http://dispace.edu.nstu.ru/personal/index/38842"/>
    <hyperlink ref="B18" r:id="rId13" tooltip="Информация о студенте" display="http://dispace.edu.nstu.ru/personal/index/38954"/>
    <hyperlink ref="B19" r:id="rId14" tooltip="Информация о студенте" display="http://dispace.edu.nstu.ru/personal/index/38922"/>
    <hyperlink ref="B20" r:id="rId15" tooltip="Информация о студенте" display="http://dispace.edu.nstu.ru/personal/index/38883"/>
    <hyperlink ref="B21" r:id="rId16" tooltip="Информация о студенте" display="http://dispace.edu.nstu.ru/personal/index/38929"/>
    <hyperlink ref="AU1" r:id="rId17"/>
    <hyperlink ref="AU2" r:id="rId18" display="http://dispace.edu.nstu.ru/didesk/course/show/1033"/>
    <hyperlink ref="AU3" r:id="rId19"/>
  </hyperlinks>
  <pageMargins left="0.7" right="0.7" top="0.75" bottom="0.75" header="0.3" footer="0.3"/>
  <pageSetup paperSize="9" orientation="portrait" r:id="rId2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22"/>
  <sheetViews>
    <sheetView zoomScale="80" zoomScaleNormal="80" workbookViewId="0">
      <selection activeCell="AR11" sqref="AR11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199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319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322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422" t="s">
        <v>323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158</v>
      </c>
      <c r="C6" s="76"/>
      <c r="D6" s="77">
        <v>4</v>
      </c>
      <c r="E6" s="78">
        <v>5</v>
      </c>
      <c r="F6" s="387">
        <v>2</v>
      </c>
      <c r="G6" s="80"/>
      <c r="H6" s="76"/>
      <c r="I6" s="78"/>
      <c r="J6" s="78">
        <v>5</v>
      </c>
      <c r="K6" s="79">
        <v>4</v>
      </c>
      <c r="L6" s="82"/>
      <c r="M6" s="76"/>
      <c r="N6" s="83">
        <v>5</v>
      </c>
      <c r="O6" s="84">
        <v>4</v>
      </c>
      <c r="P6" s="84">
        <v>4</v>
      </c>
      <c r="Q6" s="84"/>
      <c r="R6" s="85"/>
      <c r="S6" s="86">
        <f t="shared" ref="S6:S11" si="0">IF(SUM(C6:R6)/2.5&lt;=21,SUM(C6:R6)/2.5,21)</f>
        <v>13.2</v>
      </c>
      <c r="T6" s="87">
        <f>IF(S6&lt;7,0,IF(S6&lt;14,1,2))</f>
        <v>1</v>
      </c>
      <c r="U6" s="76"/>
      <c r="V6" s="88"/>
      <c r="W6" s="88"/>
      <c r="X6" s="78"/>
      <c r="Y6" s="78"/>
      <c r="Z6" s="80"/>
      <c r="AA6" s="76">
        <v>1</v>
      </c>
      <c r="AB6" s="89">
        <v>4</v>
      </c>
      <c r="AC6" s="378">
        <v>4</v>
      </c>
      <c r="AD6" s="78">
        <v>4</v>
      </c>
      <c r="AE6" s="90"/>
      <c r="AF6" s="372">
        <v>2</v>
      </c>
      <c r="AG6" s="76"/>
      <c r="AH6" s="81"/>
      <c r="AI6" s="81"/>
      <c r="AJ6" s="78">
        <v>5</v>
      </c>
      <c r="AK6" s="78"/>
      <c r="AL6" s="78"/>
      <c r="AM6" s="86">
        <f t="shared" ref="AM6:AM11" si="1">IF(SUM(U6:AL6,S6)/2&lt;=39,SUM(U6:AL6,S6)/2,39)</f>
        <v>16.600000000000001</v>
      </c>
      <c r="AN6" s="87">
        <f>IF(AM6&lt;15,0,IF(AM6&lt;30,1,2))</f>
        <v>1</v>
      </c>
      <c r="AO6" s="76"/>
      <c r="AP6" s="372">
        <v>2</v>
      </c>
      <c r="AQ6" s="91"/>
      <c r="AR6" s="92"/>
      <c r="AS6" s="93"/>
      <c r="AT6" s="93"/>
      <c r="AU6" s="92"/>
      <c r="AV6" s="91"/>
      <c r="AW6" s="78"/>
      <c r="AX6" s="93"/>
      <c r="AY6" s="90">
        <v>5</v>
      </c>
      <c r="AZ6" s="89"/>
      <c r="BA6" s="94"/>
      <c r="BB6" s="95"/>
      <c r="BC6" s="96">
        <f t="shared" ref="BC6:BC11" si="2">IF(SUM(AM6,AO6:BB6)/1.5&lt;=80,SUM(AM6,AO6:BB6)/1.5,80)</f>
        <v>15.733333333333334</v>
      </c>
      <c r="BD6" s="97"/>
      <c r="BE6" s="98"/>
      <c r="BF6" s="99">
        <f>IF(SUM(BC6,BD6:BE6)&lt;=100,SUM(BC6,BD6:BE6),100)</f>
        <v>15.733333333333334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6" t="s">
        <v>94</v>
      </c>
      <c r="BL6" s="207"/>
      <c r="BM6" s="207"/>
      <c r="BN6" s="207"/>
      <c r="BO6" s="339"/>
    </row>
    <row r="7" spans="1:67" ht="18.75">
      <c r="A7" s="74">
        <v>2</v>
      </c>
      <c r="B7" s="75" t="s">
        <v>159</v>
      </c>
      <c r="C7" s="76">
        <v>1</v>
      </c>
      <c r="D7" s="77">
        <v>4</v>
      </c>
      <c r="E7" s="78">
        <v>4</v>
      </c>
      <c r="F7" s="79">
        <v>4</v>
      </c>
      <c r="G7" s="80">
        <v>4</v>
      </c>
      <c r="H7" s="76">
        <v>1</v>
      </c>
      <c r="I7" s="78">
        <v>4</v>
      </c>
      <c r="J7" s="78">
        <v>4</v>
      </c>
      <c r="K7" s="79">
        <v>3</v>
      </c>
      <c r="L7" s="82">
        <v>5</v>
      </c>
      <c r="M7" s="76">
        <v>1</v>
      </c>
      <c r="N7" s="83">
        <v>5</v>
      </c>
      <c r="O7" s="78">
        <v>4</v>
      </c>
      <c r="P7" s="78">
        <v>4</v>
      </c>
      <c r="Q7" s="79">
        <v>4</v>
      </c>
      <c r="R7" s="85">
        <v>5</v>
      </c>
      <c r="S7" s="86">
        <f t="shared" si="0"/>
        <v>21</v>
      </c>
      <c r="T7" s="87">
        <f t="shared" ref="T7:T11" si="3">IF(S7&lt;7,0,IF(S7&lt;14,1,2))</f>
        <v>2</v>
      </c>
      <c r="U7" s="76">
        <v>1</v>
      </c>
      <c r="V7" s="88">
        <v>4</v>
      </c>
      <c r="W7" s="88">
        <v>4</v>
      </c>
      <c r="X7" s="78">
        <v>4</v>
      </c>
      <c r="Y7" s="78">
        <v>5</v>
      </c>
      <c r="Z7" s="80">
        <v>4</v>
      </c>
      <c r="AA7" s="76">
        <v>1</v>
      </c>
      <c r="AB7" s="89">
        <v>5</v>
      </c>
      <c r="AC7" s="379">
        <v>4</v>
      </c>
      <c r="AD7" s="78">
        <v>4</v>
      </c>
      <c r="AE7" s="90">
        <v>5</v>
      </c>
      <c r="AF7" s="379">
        <v>4</v>
      </c>
      <c r="AG7" s="76">
        <v>1</v>
      </c>
      <c r="AH7" s="81">
        <v>4</v>
      </c>
      <c r="AI7" s="81">
        <v>4</v>
      </c>
      <c r="AJ7" s="78">
        <v>5</v>
      </c>
      <c r="AK7" s="78">
        <v>5</v>
      </c>
      <c r="AL7" s="78">
        <v>4</v>
      </c>
      <c r="AM7" s="86">
        <f t="shared" si="1"/>
        <v>39</v>
      </c>
      <c r="AN7" s="87">
        <f t="shared" ref="AN7:AN11" si="4">IF(AM7&lt;15,0,IF(AM7&lt;30,1,2))</f>
        <v>2</v>
      </c>
      <c r="AO7" s="76"/>
      <c r="AP7" s="379">
        <v>3</v>
      </c>
      <c r="AQ7" s="91"/>
      <c r="AR7" s="92">
        <v>1</v>
      </c>
      <c r="AS7" s="93">
        <v>4</v>
      </c>
      <c r="AT7" s="93">
        <v>4</v>
      </c>
      <c r="AU7" s="92">
        <v>4</v>
      </c>
      <c r="AV7" s="91">
        <v>5</v>
      </c>
      <c r="AW7" s="78">
        <v>4</v>
      </c>
      <c r="AX7" s="93">
        <v>5</v>
      </c>
      <c r="AY7" s="90">
        <v>4</v>
      </c>
      <c r="AZ7" s="89">
        <v>5</v>
      </c>
      <c r="BA7" s="94">
        <v>4</v>
      </c>
      <c r="BB7" s="95">
        <v>5</v>
      </c>
      <c r="BC7" s="96">
        <f t="shared" si="2"/>
        <v>58</v>
      </c>
      <c r="BD7" s="104"/>
      <c r="BE7" s="105"/>
      <c r="BF7" s="99">
        <f t="shared" ref="BF7:BF11" si="5">IF(SUM(BC7,BD7:BE7)&lt;=100,SUM(BC7,BD7:BE7),100)</f>
        <v>58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E</v>
      </c>
      <c r="BH7" s="101">
        <f>IF(BF7&lt;50,2,IF(BF7&lt;74,3,IF(BF7&lt;87,4,5)))</f>
        <v>3</v>
      </c>
      <c r="BI7" s="106"/>
      <c r="BJ7" s="107"/>
      <c r="BK7" s="208" t="s">
        <v>228</v>
      </c>
      <c r="BL7" s="340"/>
      <c r="BM7" s="340"/>
      <c r="BN7" s="340"/>
      <c r="BO7" s="341"/>
    </row>
    <row r="8" spans="1:67" ht="18.75">
      <c r="A8" s="108">
        <v>3</v>
      </c>
      <c r="B8" s="75" t="s">
        <v>160</v>
      </c>
      <c r="C8" s="109">
        <v>1</v>
      </c>
      <c r="D8" s="110">
        <v>3</v>
      </c>
      <c r="E8" s="111">
        <v>3</v>
      </c>
      <c r="F8" s="387">
        <v>2</v>
      </c>
      <c r="G8" s="113"/>
      <c r="H8" s="109">
        <v>1</v>
      </c>
      <c r="I8" s="111">
        <v>3</v>
      </c>
      <c r="J8" s="111">
        <v>4</v>
      </c>
      <c r="K8" s="112"/>
      <c r="L8" s="115"/>
      <c r="M8" s="109">
        <v>1</v>
      </c>
      <c r="N8" s="116"/>
      <c r="O8" s="116"/>
      <c r="P8" s="116"/>
      <c r="Q8" s="117">
        <v>3</v>
      </c>
      <c r="R8" s="118"/>
      <c r="S8" s="119">
        <f t="shared" si="0"/>
        <v>8.4</v>
      </c>
      <c r="T8" s="120">
        <f t="shared" si="3"/>
        <v>1</v>
      </c>
      <c r="U8" s="109">
        <v>1</v>
      </c>
      <c r="V8" s="121"/>
      <c r="W8" s="121"/>
      <c r="X8" s="111"/>
      <c r="Y8" s="111"/>
      <c r="Z8" s="113"/>
      <c r="AA8" s="109">
        <v>1</v>
      </c>
      <c r="AB8" s="89">
        <v>5</v>
      </c>
      <c r="AC8" s="380">
        <v>4</v>
      </c>
      <c r="AD8" s="111">
        <v>5</v>
      </c>
      <c r="AE8" s="90">
        <v>4</v>
      </c>
      <c r="AF8" s="372">
        <v>2</v>
      </c>
      <c r="AG8" s="109">
        <v>1</v>
      </c>
      <c r="AH8" s="114"/>
      <c r="AI8" s="114"/>
      <c r="AJ8" s="111">
        <v>4</v>
      </c>
      <c r="AK8" s="111">
        <v>3</v>
      </c>
      <c r="AL8" s="111">
        <v>4</v>
      </c>
      <c r="AM8" s="119">
        <f t="shared" si="1"/>
        <v>21.2</v>
      </c>
      <c r="AN8" s="120">
        <f t="shared" si="4"/>
        <v>1</v>
      </c>
      <c r="AO8" s="109"/>
      <c r="AP8" s="372">
        <v>2</v>
      </c>
      <c r="AQ8" s="122"/>
      <c r="AR8" s="123"/>
      <c r="AS8" s="124"/>
      <c r="AT8" s="124"/>
      <c r="AU8" s="123"/>
      <c r="AV8" s="122"/>
      <c r="AW8" s="111"/>
      <c r="AX8" s="124"/>
      <c r="AY8" s="90">
        <v>4</v>
      </c>
      <c r="AZ8" s="89"/>
      <c r="BA8" s="94"/>
      <c r="BB8" s="125"/>
      <c r="BC8" s="126">
        <f t="shared" si="2"/>
        <v>18.133333333333333</v>
      </c>
      <c r="BD8" s="104"/>
      <c r="BE8" s="105"/>
      <c r="BF8" s="127">
        <f t="shared" si="5"/>
        <v>18.133333333333333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42" t="s">
        <v>229</v>
      </c>
      <c r="BL8" s="343"/>
      <c r="BM8" s="343"/>
      <c r="BN8" s="343"/>
      <c r="BO8" s="344"/>
    </row>
    <row r="9" spans="1:67" ht="18.75">
      <c r="A9" s="74">
        <v>4</v>
      </c>
      <c r="B9" s="75" t="s">
        <v>161</v>
      </c>
      <c r="C9" s="76">
        <v>1</v>
      </c>
      <c r="D9" s="77">
        <v>4</v>
      </c>
      <c r="E9" s="78">
        <v>4</v>
      </c>
      <c r="F9" s="390">
        <v>4</v>
      </c>
      <c r="G9" s="80"/>
      <c r="H9" s="76"/>
      <c r="I9" s="78">
        <v>4</v>
      </c>
      <c r="J9" s="78">
        <v>4</v>
      </c>
      <c r="K9" s="79">
        <v>4</v>
      </c>
      <c r="L9" s="82"/>
      <c r="M9" s="76"/>
      <c r="N9" s="83"/>
      <c r="O9" s="78">
        <v>4</v>
      </c>
      <c r="P9" s="78"/>
      <c r="Q9" s="79">
        <v>3</v>
      </c>
      <c r="R9" s="85"/>
      <c r="S9" s="86">
        <f t="shared" si="0"/>
        <v>12.8</v>
      </c>
      <c r="T9" s="87">
        <f t="shared" si="3"/>
        <v>1</v>
      </c>
      <c r="U9" s="76"/>
      <c r="V9" s="88"/>
      <c r="W9" s="88"/>
      <c r="X9" s="78"/>
      <c r="Y9" s="78"/>
      <c r="Z9" s="80"/>
      <c r="AA9" s="76"/>
      <c r="AB9" s="89">
        <v>4</v>
      </c>
      <c r="AC9" s="372">
        <v>2</v>
      </c>
      <c r="AD9" s="78"/>
      <c r="AE9" s="134"/>
      <c r="AF9" s="372">
        <v>2</v>
      </c>
      <c r="AG9" s="76"/>
      <c r="AH9" s="81"/>
      <c r="AI9" s="81"/>
      <c r="AJ9" s="78">
        <v>4</v>
      </c>
      <c r="AK9" s="78"/>
      <c r="AL9" s="78"/>
      <c r="AM9" s="86">
        <f t="shared" si="1"/>
        <v>12.4</v>
      </c>
      <c r="AN9" s="87">
        <f t="shared" si="4"/>
        <v>0</v>
      </c>
      <c r="AO9" s="76"/>
      <c r="AP9" s="372">
        <v>2</v>
      </c>
      <c r="AQ9" s="91"/>
      <c r="AR9" s="92">
        <v>1</v>
      </c>
      <c r="AS9" s="93">
        <v>4</v>
      </c>
      <c r="AT9" s="93">
        <v>4</v>
      </c>
      <c r="AU9" s="92"/>
      <c r="AV9" s="91">
        <v>5</v>
      </c>
      <c r="AW9" s="78"/>
      <c r="AX9" s="93"/>
      <c r="AY9" s="134"/>
      <c r="AZ9" s="89">
        <v>4</v>
      </c>
      <c r="BA9" s="94"/>
      <c r="BB9" s="95"/>
      <c r="BC9" s="96">
        <f t="shared" si="2"/>
        <v>21.599999999999998</v>
      </c>
      <c r="BD9" s="104"/>
      <c r="BE9" s="105"/>
      <c r="BF9" s="99">
        <f t="shared" si="5"/>
        <v>21.599999999999998</v>
      </c>
      <c r="BG9" s="100" t="str">
        <f t="shared" si="6"/>
        <v>F</v>
      </c>
      <c r="BH9" s="101">
        <f t="shared" si="7"/>
        <v>2</v>
      </c>
      <c r="BI9" s="106"/>
      <c r="BJ9" s="107"/>
      <c r="BK9" s="208"/>
      <c r="BL9" s="340"/>
      <c r="BM9" s="340"/>
      <c r="BN9" s="340"/>
      <c r="BO9" s="341"/>
    </row>
    <row r="10" spans="1:67" ht="18.75">
      <c r="A10" s="74">
        <v>5</v>
      </c>
      <c r="B10" s="75" t="s">
        <v>162</v>
      </c>
      <c r="C10" s="76"/>
      <c r="D10" s="77">
        <v>4</v>
      </c>
      <c r="E10" s="78">
        <v>4</v>
      </c>
      <c r="F10" s="79">
        <v>5</v>
      </c>
      <c r="G10" s="80"/>
      <c r="H10" s="76"/>
      <c r="I10" s="78">
        <v>5</v>
      </c>
      <c r="J10" s="78">
        <v>5</v>
      </c>
      <c r="K10" s="79">
        <v>4</v>
      </c>
      <c r="L10" s="82"/>
      <c r="M10" s="76"/>
      <c r="N10" s="83">
        <v>4</v>
      </c>
      <c r="O10" s="78">
        <v>4</v>
      </c>
      <c r="P10" s="78"/>
      <c r="Q10" s="79"/>
      <c r="R10" s="85"/>
      <c r="S10" s="86">
        <f t="shared" si="0"/>
        <v>14</v>
      </c>
      <c r="T10" s="87">
        <f t="shared" si="3"/>
        <v>2</v>
      </c>
      <c r="U10" s="76"/>
      <c r="V10" s="88"/>
      <c r="W10" s="88"/>
      <c r="X10" s="78"/>
      <c r="Y10" s="78"/>
      <c r="Z10" s="80"/>
      <c r="AA10" s="76"/>
      <c r="AB10" s="89"/>
      <c r="AC10" s="380">
        <v>4</v>
      </c>
      <c r="AD10" s="78">
        <v>4</v>
      </c>
      <c r="AE10" s="90">
        <v>5</v>
      </c>
      <c r="AF10" s="372">
        <v>2</v>
      </c>
      <c r="AG10" s="76"/>
      <c r="AH10" s="81"/>
      <c r="AI10" s="81"/>
      <c r="AJ10" s="78">
        <v>4</v>
      </c>
      <c r="AK10" s="78">
        <v>4</v>
      </c>
      <c r="AL10" s="78">
        <v>4</v>
      </c>
      <c r="AM10" s="86">
        <f t="shared" si="1"/>
        <v>20.5</v>
      </c>
      <c r="AN10" s="87">
        <f t="shared" si="4"/>
        <v>1</v>
      </c>
      <c r="AO10" s="76"/>
      <c r="AP10" s="372">
        <v>2</v>
      </c>
      <c r="AQ10" s="91"/>
      <c r="AR10" s="92"/>
      <c r="AS10" s="93"/>
      <c r="AT10" s="77">
        <v>4</v>
      </c>
      <c r="AU10" s="92"/>
      <c r="AV10" s="91">
        <v>5</v>
      </c>
      <c r="AW10" s="78"/>
      <c r="AX10" s="77"/>
      <c r="AY10" s="90"/>
      <c r="AZ10" s="89"/>
      <c r="BA10" s="94"/>
      <c r="BB10" s="66"/>
      <c r="BC10" s="96">
        <f t="shared" si="2"/>
        <v>21</v>
      </c>
      <c r="BD10" s="104"/>
      <c r="BE10" s="105"/>
      <c r="BF10" s="99">
        <f t="shared" si="5"/>
        <v>21</v>
      </c>
      <c r="BG10" s="100" t="str">
        <f t="shared" si="6"/>
        <v>F</v>
      </c>
      <c r="BH10" s="101">
        <f t="shared" si="7"/>
        <v>2</v>
      </c>
      <c r="BI10" s="106"/>
      <c r="BJ10" s="107"/>
      <c r="BK10" s="208" t="s">
        <v>230</v>
      </c>
      <c r="BL10" s="340"/>
      <c r="BM10" s="340"/>
      <c r="BN10" s="340"/>
      <c r="BO10" s="341"/>
    </row>
    <row r="11" spans="1:67" ht="19.5" thickBot="1">
      <c r="A11" s="212">
        <v>6</v>
      </c>
      <c r="B11" s="213" t="s">
        <v>163</v>
      </c>
      <c r="C11" s="214"/>
      <c r="D11" s="215">
        <v>4</v>
      </c>
      <c r="E11" s="216">
        <v>4</v>
      </c>
      <c r="F11" s="217">
        <v>4</v>
      </c>
      <c r="G11" s="218">
        <v>4</v>
      </c>
      <c r="H11" s="214">
        <v>1</v>
      </c>
      <c r="I11" s="216">
        <v>5</v>
      </c>
      <c r="J11" s="216">
        <v>4</v>
      </c>
      <c r="K11" s="217">
        <v>4</v>
      </c>
      <c r="L11" s="220">
        <v>5</v>
      </c>
      <c r="M11" s="214">
        <v>1</v>
      </c>
      <c r="N11" s="221">
        <v>5</v>
      </c>
      <c r="O11" s="216">
        <v>5</v>
      </c>
      <c r="P11" s="216">
        <v>4</v>
      </c>
      <c r="Q11" s="217">
        <v>4</v>
      </c>
      <c r="R11" s="222">
        <v>5</v>
      </c>
      <c r="S11" s="187">
        <f t="shared" si="0"/>
        <v>21</v>
      </c>
      <c r="T11" s="184">
        <f t="shared" si="3"/>
        <v>2</v>
      </c>
      <c r="U11" s="214">
        <v>1</v>
      </c>
      <c r="V11" s="223">
        <v>4</v>
      </c>
      <c r="W11" s="223">
        <v>4</v>
      </c>
      <c r="X11" s="216">
        <v>4</v>
      </c>
      <c r="Y11" s="216">
        <v>5</v>
      </c>
      <c r="Z11" s="218">
        <v>4</v>
      </c>
      <c r="AA11" s="214">
        <v>1</v>
      </c>
      <c r="AB11" s="224">
        <v>5</v>
      </c>
      <c r="AC11" s="381">
        <v>4</v>
      </c>
      <c r="AD11" s="216">
        <v>4</v>
      </c>
      <c r="AE11" s="225">
        <v>5</v>
      </c>
      <c r="AF11" s="379">
        <v>4</v>
      </c>
      <c r="AG11" s="214">
        <v>1</v>
      </c>
      <c r="AH11" s="219">
        <v>4</v>
      </c>
      <c r="AI11" s="219">
        <v>4</v>
      </c>
      <c r="AJ11" s="216">
        <v>5</v>
      </c>
      <c r="AK11" s="216">
        <v>5</v>
      </c>
      <c r="AL11" s="216">
        <v>4</v>
      </c>
      <c r="AM11" s="187">
        <f t="shared" si="1"/>
        <v>39</v>
      </c>
      <c r="AN11" s="184">
        <f t="shared" si="4"/>
        <v>2</v>
      </c>
      <c r="AO11" s="214"/>
      <c r="AP11" s="379">
        <v>3</v>
      </c>
      <c r="AQ11" s="226"/>
      <c r="AR11" s="227">
        <v>1</v>
      </c>
      <c r="AS11" s="228">
        <v>4</v>
      </c>
      <c r="AT11" s="228">
        <v>4</v>
      </c>
      <c r="AU11" s="227">
        <v>4</v>
      </c>
      <c r="AV11" s="226">
        <v>5</v>
      </c>
      <c r="AW11" s="216">
        <v>4</v>
      </c>
      <c r="AX11" s="228">
        <v>4</v>
      </c>
      <c r="AY11" s="225">
        <v>4</v>
      </c>
      <c r="AZ11" s="224">
        <v>5</v>
      </c>
      <c r="BA11" s="229">
        <v>4</v>
      </c>
      <c r="BB11" s="230">
        <v>5</v>
      </c>
      <c r="BC11" s="231">
        <f t="shared" si="2"/>
        <v>57.333333333333336</v>
      </c>
      <c r="BD11" s="188"/>
      <c r="BE11" s="189"/>
      <c r="BF11" s="190">
        <f t="shared" si="5"/>
        <v>57.333333333333336</v>
      </c>
      <c r="BG11" s="191" t="str">
        <f t="shared" si="6"/>
        <v>E</v>
      </c>
      <c r="BH11" s="232">
        <f t="shared" si="7"/>
        <v>3</v>
      </c>
      <c r="BI11" s="233"/>
      <c r="BJ11" s="234"/>
      <c r="BK11" s="348" t="s">
        <v>84</v>
      </c>
      <c r="BL11" s="349"/>
      <c r="BM11" s="349"/>
      <c r="BN11" s="349"/>
      <c r="BO11" s="350"/>
    </row>
    <row r="12" spans="1:67" ht="18.75">
      <c r="B12" s="425" t="s">
        <v>337</v>
      </c>
    </row>
    <row r="13" spans="1:67">
      <c r="A13">
        <v>1</v>
      </c>
      <c r="B13" t="s">
        <v>325</v>
      </c>
      <c r="H13" t="s">
        <v>252</v>
      </c>
      <c r="V13" t="s">
        <v>275</v>
      </c>
    </row>
    <row r="14" spans="1:67">
      <c r="A14">
        <v>2</v>
      </c>
      <c r="B14" t="s">
        <v>326</v>
      </c>
    </row>
    <row r="15" spans="1:67">
      <c r="A15">
        <v>3</v>
      </c>
      <c r="B15" t="s">
        <v>327</v>
      </c>
      <c r="F15" s="426" t="s">
        <v>341</v>
      </c>
    </row>
    <row r="16" spans="1:67">
      <c r="A16">
        <v>4</v>
      </c>
      <c r="B16" t="s">
        <v>328</v>
      </c>
      <c r="F16" t="s">
        <v>340</v>
      </c>
    </row>
    <row r="17" spans="1:2">
      <c r="A17">
        <v>5</v>
      </c>
      <c r="B17" t="s">
        <v>329</v>
      </c>
    </row>
    <row r="18" spans="1:2">
      <c r="A18">
        <v>6</v>
      </c>
      <c r="B18" t="s">
        <v>313</v>
      </c>
    </row>
    <row r="19" spans="1:2">
      <c r="A19">
        <v>7</v>
      </c>
      <c r="B19" t="s">
        <v>330</v>
      </c>
    </row>
    <row r="20" spans="1:2">
      <c r="A20">
        <v>8</v>
      </c>
      <c r="B20" t="s">
        <v>331</v>
      </c>
    </row>
    <row r="21" spans="1:2">
      <c r="A21">
        <v>9</v>
      </c>
      <c r="B21" t="s">
        <v>332</v>
      </c>
    </row>
    <row r="22" spans="1:2">
      <c r="A22" s="424">
        <v>10</v>
      </c>
      <c r="B22" t="s">
        <v>333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23"/>
    <hyperlink ref="B7" r:id="rId2" tooltip="Информация о студенте" display="http://dispace.edu.nstu.ru/personal/index/38897"/>
    <hyperlink ref="B8" r:id="rId3" tooltip="Информация о студенте" display="http://dispace.edu.nstu.ru/personal/index/38882"/>
    <hyperlink ref="B10" r:id="rId4" tooltip="Информация о студенте" display="http://dispace.edu.nstu.ru/personal/index/38858"/>
    <hyperlink ref="B11" r:id="rId5" tooltip="Информация о студенте" display="http://dispace.edu.nstu.ru/personal/index/38861"/>
    <hyperlink ref="AU1" r:id="rId6"/>
    <hyperlink ref="AU2" r:id="rId7" display="http://dispace.edu.nstu.ru/didesk/course/show/1033"/>
    <hyperlink ref="AU3" r:id="rId8"/>
  </hyperlinks>
  <pageMargins left="0.7" right="0.7" top="0.75" bottom="0.75" header="0.3" footer="0.3"/>
  <pageSetup paperSize="9" orientation="portrait" r:id="rId9"/>
</worksheet>
</file>

<file path=xl/worksheets/sheet6.xml><?xml version="1.0" encoding="utf-8"?>
<worksheet xmlns="http://schemas.openxmlformats.org/spreadsheetml/2006/main" xmlns:r="http://schemas.openxmlformats.org/officeDocument/2006/relationships">
  <dimension ref="A1:BO33"/>
  <sheetViews>
    <sheetView zoomScale="80" zoomScaleNormal="80" workbookViewId="0">
      <selection activeCell="AR14" sqref="AR14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140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4" t="s">
        <v>207</v>
      </c>
      <c r="S1" s="334"/>
      <c r="T1" s="321"/>
      <c r="U1" s="323" t="s">
        <v>188</v>
      </c>
      <c r="V1" s="323"/>
      <c r="W1" s="323"/>
      <c r="X1" s="323"/>
      <c r="Y1" s="323"/>
      <c r="Z1" s="324"/>
      <c r="AA1" s="321"/>
      <c r="AB1" s="321"/>
      <c r="AC1" s="321"/>
      <c r="AD1" s="332" t="s">
        <v>216</v>
      </c>
      <c r="AE1" s="332"/>
      <c r="AF1" s="332"/>
      <c r="AG1" s="332"/>
      <c r="AH1" s="332"/>
      <c r="AI1" s="332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193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21" thickBot="1">
      <c r="B3" s="329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s="31" customFormat="1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322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422" t="s">
        <v>323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235"/>
      <c r="B5" s="236" t="s">
        <v>54</v>
      </c>
      <c r="C5" s="237" t="s">
        <v>55</v>
      </c>
      <c r="D5" s="238" t="s">
        <v>56</v>
      </c>
      <c r="E5" s="238" t="s">
        <v>56</v>
      </c>
      <c r="F5" s="239"/>
      <c r="G5" s="239"/>
      <c r="H5" s="240" t="s">
        <v>55</v>
      </c>
      <c r="I5" s="241" t="s">
        <v>56</v>
      </c>
      <c r="J5" s="238" t="s">
        <v>57</v>
      </c>
      <c r="K5" s="239"/>
      <c r="L5" s="242"/>
      <c r="M5" s="243" t="s">
        <v>55</v>
      </c>
      <c r="N5" s="244" t="s">
        <v>57</v>
      </c>
      <c r="O5" s="244" t="s">
        <v>57</v>
      </c>
      <c r="P5" s="245" t="s">
        <v>57</v>
      </c>
      <c r="Q5" s="245"/>
      <c r="R5" s="246"/>
      <c r="S5" s="247"/>
      <c r="T5" s="433"/>
      <c r="U5" s="243" t="s">
        <v>55</v>
      </c>
      <c r="V5" s="248" t="s">
        <v>58</v>
      </c>
      <c r="W5" s="244" t="s">
        <v>55</v>
      </c>
      <c r="X5" s="244" t="s">
        <v>57</v>
      </c>
      <c r="Y5" s="244" t="s">
        <v>57</v>
      </c>
      <c r="Z5" s="249" t="s">
        <v>56</v>
      </c>
      <c r="AA5" s="47" t="s">
        <v>55</v>
      </c>
      <c r="AB5" s="250" t="s">
        <v>57</v>
      </c>
      <c r="AC5" s="49"/>
      <c r="AD5" s="251" t="s">
        <v>57</v>
      </c>
      <c r="AE5" s="250" t="s">
        <v>57</v>
      </c>
      <c r="AF5" s="252"/>
      <c r="AG5" s="243" t="s">
        <v>55</v>
      </c>
      <c r="AH5" s="253"/>
      <c r="AI5" s="253"/>
      <c r="AJ5" s="244" t="s">
        <v>57</v>
      </c>
      <c r="AK5" s="254" t="s">
        <v>57</v>
      </c>
      <c r="AL5" s="255" t="s">
        <v>57</v>
      </c>
      <c r="AM5" s="256"/>
      <c r="AN5" s="434"/>
      <c r="AO5" s="257" t="s">
        <v>55</v>
      </c>
      <c r="AP5" s="258" t="s">
        <v>57</v>
      </c>
      <c r="AQ5" s="259" t="s">
        <v>59</v>
      </c>
      <c r="AR5" s="260" t="s">
        <v>55</v>
      </c>
      <c r="AS5" s="258" t="s">
        <v>57</v>
      </c>
      <c r="AT5" s="261" t="s">
        <v>57</v>
      </c>
      <c r="AU5" s="262" t="s">
        <v>56</v>
      </c>
      <c r="AV5" s="263" t="s">
        <v>60</v>
      </c>
      <c r="AW5" s="264" t="s">
        <v>61</v>
      </c>
      <c r="AX5" s="265" t="s">
        <v>62</v>
      </c>
      <c r="AY5" s="264" t="s">
        <v>63</v>
      </c>
      <c r="AZ5" s="264" t="s">
        <v>60</v>
      </c>
      <c r="BA5" s="264" t="s">
        <v>55</v>
      </c>
      <c r="BB5" s="266" t="s">
        <v>64</v>
      </c>
      <c r="BC5" s="160"/>
      <c r="BD5" s="435"/>
      <c r="BE5" s="436"/>
      <c r="BF5" s="267"/>
      <c r="BG5" s="157"/>
      <c r="BH5" s="268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269">
        <v>1</v>
      </c>
      <c r="B6" s="270" t="s">
        <v>133</v>
      </c>
      <c r="C6" s="271">
        <v>1</v>
      </c>
      <c r="D6" s="272">
        <v>5</v>
      </c>
      <c r="E6" s="272">
        <v>4</v>
      </c>
      <c r="F6" s="386">
        <v>2</v>
      </c>
      <c r="G6" s="275"/>
      <c r="H6" s="271"/>
      <c r="I6" s="273">
        <v>5</v>
      </c>
      <c r="J6" s="273">
        <v>4</v>
      </c>
      <c r="K6" s="274"/>
      <c r="L6" s="277"/>
      <c r="M6" s="271"/>
      <c r="N6" s="278"/>
      <c r="O6" s="273">
        <v>4</v>
      </c>
      <c r="P6" s="279"/>
      <c r="Q6" s="279"/>
      <c r="R6" s="280"/>
      <c r="S6" s="281">
        <f t="shared" ref="S6:S22" si="0">IF(SUM(C6:R6)/2.5&lt;=21,SUM(C6:R6)/2.5,21)</f>
        <v>10</v>
      </c>
      <c r="T6" s="282">
        <f>IF(S6&lt;7,0,IF(S6&lt;14,1,2))</f>
        <v>1</v>
      </c>
      <c r="U6" s="271"/>
      <c r="V6" s="283"/>
      <c r="W6" s="283"/>
      <c r="X6" s="273"/>
      <c r="Y6" s="273"/>
      <c r="Z6" s="275"/>
      <c r="AA6" s="271"/>
      <c r="AB6" s="284">
        <v>5</v>
      </c>
      <c r="AC6" s="365">
        <v>2</v>
      </c>
      <c r="AD6" s="273"/>
      <c r="AE6" s="285"/>
      <c r="AF6" s="419">
        <v>2</v>
      </c>
      <c r="AG6" s="271"/>
      <c r="AH6" s="276"/>
      <c r="AI6" s="276"/>
      <c r="AJ6" s="273">
        <v>5</v>
      </c>
      <c r="AK6" s="273"/>
      <c r="AL6" s="273"/>
      <c r="AM6" s="281">
        <f t="shared" ref="AM6:AM22" si="1">IF(SUM(U6:AL6,S6)/2&lt;=39,SUM(U6:AL6,S6)/2,39)</f>
        <v>12</v>
      </c>
      <c r="AN6" s="282">
        <f>IF(AM6&lt;15,0,IF(AM6&lt;30,1,2))</f>
        <v>0</v>
      </c>
      <c r="AO6" s="271"/>
      <c r="AP6" s="366">
        <v>2</v>
      </c>
      <c r="AQ6" s="288"/>
      <c r="AR6" s="289"/>
      <c r="AS6" s="290"/>
      <c r="AT6" s="290"/>
      <c r="AU6" s="289"/>
      <c r="AV6" s="288"/>
      <c r="AW6" s="273"/>
      <c r="AX6" s="290"/>
      <c r="AY6" s="285"/>
      <c r="AZ6" s="284"/>
      <c r="BA6" s="291"/>
      <c r="BB6" s="292"/>
      <c r="BC6" s="293">
        <f t="shared" ref="BC6:BC22" si="2">IF(SUM(AM6,AO6:BB6)/1.5&lt;=80,SUM(AM6,AO6:BB6)/1.5,80)</f>
        <v>9.3333333333333339</v>
      </c>
      <c r="BD6" s="294"/>
      <c r="BE6" s="295"/>
      <c r="BF6" s="296">
        <f>IF(SUM(BC6,BD6:BE6)&lt;=100,SUM(BC6,BD6:BE6),100)</f>
        <v>9.3333333333333339</v>
      </c>
      <c r="BG6" s="29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98">
        <f>IF(BF6&lt;50,2,IF(BF6&lt;74,3,IF(BF6&lt;87,4,5)))</f>
        <v>2</v>
      </c>
      <c r="BI6" s="102"/>
      <c r="BJ6" s="103"/>
      <c r="BK6" s="351" t="s">
        <v>134</v>
      </c>
      <c r="BL6" s="351"/>
      <c r="BM6" s="351"/>
      <c r="BN6" s="352"/>
      <c r="BO6" s="353"/>
    </row>
    <row r="7" spans="1:67" ht="18.75">
      <c r="A7" s="74">
        <v>2</v>
      </c>
      <c r="B7" s="75" t="s">
        <v>135</v>
      </c>
      <c r="C7" s="76">
        <v>1</v>
      </c>
      <c r="D7" s="77">
        <v>5</v>
      </c>
      <c r="E7" s="77">
        <v>4</v>
      </c>
      <c r="F7" s="79">
        <v>5</v>
      </c>
      <c r="G7" s="80"/>
      <c r="H7" s="76">
        <v>1</v>
      </c>
      <c r="I7" s="78"/>
      <c r="J7" s="78">
        <v>5</v>
      </c>
      <c r="K7" s="79">
        <v>4</v>
      </c>
      <c r="L7" s="82">
        <v>4</v>
      </c>
      <c r="M7" s="76">
        <v>1</v>
      </c>
      <c r="N7" s="83"/>
      <c r="O7" s="78">
        <v>4</v>
      </c>
      <c r="P7" s="78">
        <v>4</v>
      </c>
      <c r="Q7" s="79">
        <v>4</v>
      </c>
      <c r="R7" s="85">
        <v>4</v>
      </c>
      <c r="S7" s="86">
        <f t="shared" si="0"/>
        <v>18.399999999999999</v>
      </c>
      <c r="T7" s="87">
        <f t="shared" ref="T7:T22" si="3">IF(S7&lt;7,0,IF(S7&lt;14,1,2))</f>
        <v>2</v>
      </c>
      <c r="U7" s="76">
        <v>1</v>
      </c>
      <c r="V7" s="88">
        <v>4</v>
      </c>
      <c r="W7" s="88">
        <v>5</v>
      </c>
      <c r="X7" s="78">
        <v>4</v>
      </c>
      <c r="Y7" s="78"/>
      <c r="Z7" s="80">
        <v>4</v>
      </c>
      <c r="AA7" s="76">
        <v>1</v>
      </c>
      <c r="AB7" s="89">
        <v>5</v>
      </c>
      <c r="AC7" s="366">
        <v>4</v>
      </c>
      <c r="AD7" s="78">
        <v>5</v>
      </c>
      <c r="AE7" s="90">
        <v>4</v>
      </c>
      <c r="AF7" s="421">
        <v>4</v>
      </c>
      <c r="AG7" s="76">
        <v>1</v>
      </c>
      <c r="AH7" s="81">
        <v>4</v>
      </c>
      <c r="AI7" s="81">
        <v>4</v>
      </c>
      <c r="AJ7" s="78">
        <v>5</v>
      </c>
      <c r="AK7" s="78">
        <v>5</v>
      </c>
      <c r="AL7" s="78">
        <v>4</v>
      </c>
      <c r="AM7" s="86">
        <f t="shared" si="1"/>
        <v>39</v>
      </c>
      <c r="AN7" s="87">
        <f t="shared" ref="AN7:AN22" si="4">IF(AM7&lt;15,0,IF(AM7&lt;30,1,2))</f>
        <v>2</v>
      </c>
      <c r="AO7" s="76"/>
      <c r="AP7" s="366">
        <v>2</v>
      </c>
      <c r="AQ7" s="91">
        <v>4</v>
      </c>
      <c r="AR7" s="92">
        <v>1</v>
      </c>
      <c r="AS7" s="93">
        <v>4</v>
      </c>
      <c r="AT7" s="93">
        <v>4</v>
      </c>
      <c r="AU7" s="92"/>
      <c r="AV7" s="91"/>
      <c r="AW7" s="78"/>
      <c r="AX7" s="93"/>
      <c r="AY7" s="90">
        <v>4</v>
      </c>
      <c r="AZ7" s="89"/>
      <c r="BA7" s="94"/>
      <c r="BB7" s="95">
        <v>5</v>
      </c>
      <c r="BC7" s="96">
        <f t="shared" si="2"/>
        <v>42</v>
      </c>
      <c r="BD7" s="104"/>
      <c r="BE7" s="105"/>
      <c r="BF7" s="99">
        <f t="shared" ref="BF7:BF22" si="5">IF(SUM(BC7,BD7:BE7)&lt;=100,SUM(BC7,BD7:BE7),100)</f>
        <v>42</v>
      </c>
      <c r="BG7" s="100" t="str">
        <f t="shared" ref="BG7:BG22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8" t="s">
        <v>136</v>
      </c>
      <c r="BL7" s="340"/>
      <c r="BM7" s="340"/>
      <c r="BN7" s="340"/>
      <c r="BO7" s="341"/>
    </row>
    <row r="8" spans="1:67" ht="18.75">
      <c r="A8" s="108">
        <v>3</v>
      </c>
      <c r="B8" s="75" t="s">
        <v>137</v>
      </c>
      <c r="C8" s="109">
        <v>2</v>
      </c>
      <c r="D8" s="110">
        <v>5</v>
      </c>
      <c r="E8" s="110">
        <v>4</v>
      </c>
      <c r="F8" s="112">
        <v>5</v>
      </c>
      <c r="G8" s="113">
        <v>4</v>
      </c>
      <c r="H8" s="109">
        <v>1</v>
      </c>
      <c r="I8" s="111">
        <v>4</v>
      </c>
      <c r="J8" s="111">
        <v>4</v>
      </c>
      <c r="K8" s="112">
        <v>4</v>
      </c>
      <c r="L8" s="115">
        <v>5</v>
      </c>
      <c r="M8" s="109">
        <v>1</v>
      </c>
      <c r="N8" s="116">
        <v>5</v>
      </c>
      <c r="O8" s="116">
        <v>3</v>
      </c>
      <c r="P8" s="116">
        <v>5</v>
      </c>
      <c r="Q8" s="117">
        <v>4</v>
      </c>
      <c r="R8" s="118">
        <v>4</v>
      </c>
      <c r="S8" s="119">
        <f t="shared" si="0"/>
        <v>21</v>
      </c>
      <c r="T8" s="120">
        <f t="shared" si="3"/>
        <v>2</v>
      </c>
      <c r="U8" s="109">
        <v>1</v>
      </c>
      <c r="V8" s="121">
        <v>4</v>
      </c>
      <c r="W8" s="121">
        <v>4</v>
      </c>
      <c r="X8" s="111">
        <v>4</v>
      </c>
      <c r="Y8" s="111">
        <v>4</v>
      </c>
      <c r="Z8" s="113">
        <v>4</v>
      </c>
      <c r="AA8" s="109">
        <v>1</v>
      </c>
      <c r="AB8" s="89">
        <v>5</v>
      </c>
      <c r="AC8" s="375">
        <v>4</v>
      </c>
      <c r="AD8" s="111">
        <v>5</v>
      </c>
      <c r="AE8" s="90">
        <v>5</v>
      </c>
      <c r="AF8" s="421">
        <v>4</v>
      </c>
      <c r="AG8" s="109">
        <v>1</v>
      </c>
      <c r="AH8" s="114">
        <v>4</v>
      </c>
      <c r="AI8" s="114">
        <v>4</v>
      </c>
      <c r="AJ8" s="111">
        <v>5</v>
      </c>
      <c r="AK8" s="111">
        <v>5</v>
      </c>
      <c r="AL8" s="111">
        <v>5</v>
      </c>
      <c r="AM8" s="119">
        <f t="shared" si="1"/>
        <v>39</v>
      </c>
      <c r="AN8" s="120">
        <f t="shared" si="4"/>
        <v>2</v>
      </c>
      <c r="AO8" s="109">
        <v>1</v>
      </c>
      <c r="AP8" s="366">
        <v>2</v>
      </c>
      <c r="AQ8" s="122">
        <v>5</v>
      </c>
      <c r="AR8" s="123">
        <v>1</v>
      </c>
      <c r="AS8" s="124">
        <v>4</v>
      </c>
      <c r="AT8" s="124">
        <v>4</v>
      </c>
      <c r="AU8" s="123">
        <v>5</v>
      </c>
      <c r="AV8" s="122">
        <v>4</v>
      </c>
      <c r="AW8" s="111">
        <v>5</v>
      </c>
      <c r="AX8" s="124">
        <v>5</v>
      </c>
      <c r="AY8" s="90">
        <v>4</v>
      </c>
      <c r="AZ8" s="89">
        <v>5</v>
      </c>
      <c r="BA8" s="94">
        <v>5</v>
      </c>
      <c r="BB8" s="125">
        <v>4</v>
      </c>
      <c r="BC8" s="126">
        <f t="shared" si="2"/>
        <v>62</v>
      </c>
      <c r="BD8" s="104">
        <v>10</v>
      </c>
      <c r="BE8" s="105">
        <v>15</v>
      </c>
      <c r="BF8" s="127">
        <f t="shared" si="5"/>
        <v>87</v>
      </c>
      <c r="BG8" s="89" t="str">
        <f t="shared" si="6"/>
        <v>B+</v>
      </c>
      <c r="BH8" s="128">
        <f t="shared" ref="BH8:BH22" si="7">IF(BF8&lt;50,2,IF(BF8&lt;74,3,IF(BF8&lt;87,4,5)))</f>
        <v>5</v>
      </c>
      <c r="BI8" s="129"/>
      <c r="BJ8" s="130"/>
      <c r="BK8" s="342" t="s">
        <v>103</v>
      </c>
      <c r="BL8" s="343"/>
      <c r="BM8" s="343"/>
      <c r="BN8" s="343"/>
      <c r="BO8" s="344"/>
    </row>
    <row r="9" spans="1:67" ht="18.75">
      <c r="A9" s="74">
        <v>5</v>
      </c>
      <c r="B9" s="75" t="s">
        <v>138</v>
      </c>
      <c r="C9" s="76">
        <v>2</v>
      </c>
      <c r="D9" s="77">
        <v>5</v>
      </c>
      <c r="E9" s="77">
        <v>5</v>
      </c>
      <c r="F9" s="79">
        <v>4</v>
      </c>
      <c r="G9" s="80">
        <v>4</v>
      </c>
      <c r="H9" s="76">
        <v>1</v>
      </c>
      <c r="I9" s="78">
        <v>5</v>
      </c>
      <c r="J9" s="78">
        <v>4</v>
      </c>
      <c r="K9" s="79">
        <v>5</v>
      </c>
      <c r="L9" s="82">
        <v>5</v>
      </c>
      <c r="M9" s="76">
        <v>1</v>
      </c>
      <c r="N9" s="83">
        <v>5</v>
      </c>
      <c r="O9" s="78">
        <v>5</v>
      </c>
      <c r="P9" s="78">
        <v>5</v>
      </c>
      <c r="Q9" s="79">
        <v>5</v>
      </c>
      <c r="R9" s="85">
        <v>5</v>
      </c>
      <c r="S9" s="86">
        <f t="shared" si="0"/>
        <v>21</v>
      </c>
      <c r="T9" s="87">
        <f t="shared" si="3"/>
        <v>2</v>
      </c>
      <c r="U9" s="76">
        <v>1</v>
      </c>
      <c r="V9" s="88">
        <v>4</v>
      </c>
      <c r="W9" s="88">
        <v>5</v>
      </c>
      <c r="X9" s="78">
        <v>5</v>
      </c>
      <c r="Y9" s="78">
        <v>5</v>
      </c>
      <c r="Z9" s="80">
        <v>5</v>
      </c>
      <c r="AA9" s="76">
        <v>1</v>
      </c>
      <c r="AB9" s="89">
        <v>4</v>
      </c>
      <c r="AC9" s="366">
        <v>5</v>
      </c>
      <c r="AD9" s="78">
        <v>5</v>
      </c>
      <c r="AE9" s="134">
        <v>5</v>
      </c>
      <c r="AF9" s="421">
        <v>5</v>
      </c>
      <c r="AG9" s="76">
        <v>1</v>
      </c>
      <c r="AH9" s="81">
        <v>4</v>
      </c>
      <c r="AI9" s="81">
        <v>4</v>
      </c>
      <c r="AJ9" s="78">
        <v>5</v>
      </c>
      <c r="AK9" s="78">
        <v>5</v>
      </c>
      <c r="AL9" s="78">
        <v>5</v>
      </c>
      <c r="AM9" s="86">
        <f t="shared" si="1"/>
        <v>39</v>
      </c>
      <c r="AN9" s="87">
        <f t="shared" si="4"/>
        <v>2</v>
      </c>
      <c r="AO9" s="76"/>
      <c r="AP9" s="366">
        <v>2</v>
      </c>
      <c r="AQ9" s="91"/>
      <c r="AR9" s="92">
        <v>1</v>
      </c>
      <c r="AS9" s="93">
        <v>4</v>
      </c>
      <c r="AT9" s="93">
        <v>5</v>
      </c>
      <c r="AU9" s="92"/>
      <c r="AV9" s="91">
        <v>5</v>
      </c>
      <c r="AW9" s="78"/>
      <c r="AX9" s="93"/>
      <c r="AY9" s="134">
        <v>5</v>
      </c>
      <c r="AZ9" s="89"/>
      <c r="BA9" s="94"/>
      <c r="BB9" s="95">
        <v>5</v>
      </c>
      <c r="BC9" s="96">
        <f t="shared" si="2"/>
        <v>44</v>
      </c>
      <c r="BD9" s="104"/>
      <c r="BE9" s="105"/>
      <c r="BF9" s="99">
        <f t="shared" si="5"/>
        <v>44</v>
      </c>
      <c r="BG9" s="100" t="str">
        <f t="shared" si="6"/>
        <v>FX</v>
      </c>
      <c r="BH9" s="101">
        <f t="shared" si="7"/>
        <v>2</v>
      </c>
      <c r="BI9" s="106"/>
      <c r="BJ9" s="107"/>
      <c r="BK9" s="208" t="s">
        <v>139</v>
      </c>
      <c r="BL9" s="340"/>
      <c r="BM9" s="340"/>
      <c r="BN9" s="340"/>
      <c r="BO9" s="341"/>
    </row>
    <row r="10" spans="1:67" ht="18.75">
      <c r="A10" s="74">
        <v>6</v>
      </c>
      <c r="B10" s="75" t="s">
        <v>140</v>
      </c>
      <c r="C10" s="76">
        <v>1</v>
      </c>
      <c r="D10" s="77">
        <v>5</v>
      </c>
      <c r="E10" s="77">
        <v>5</v>
      </c>
      <c r="F10" s="79">
        <v>5</v>
      </c>
      <c r="G10" s="80">
        <v>5</v>
      </c>
      <c r="H10" s="76"/>
      <c r="I10" s="78">
        <v>5</v>
      </c>
      <c r="J10" s="78">
        <v>5</v>
      </c>
      <c r="K10" s="79">
        <v>4</v>
      </c>
      <c r="L10" s="82">
        <v>4</v>
      </c>
      <c r="M10" s="76"/>
      <c r="N10" s="83">
        <v>5</v>
      </c>
      <c r="O10" s="78">
        <v>3</v>
      </c>
      <c r="P10" s="78"/>
      <c r="Q10" s="79">
        <v>4</v>
      </c>
      <c r="R10" s="85"/>
      <c r="S10" s="86">
        <f t="shared" si="0"/>
        <v>20.399999999999999</v>
      </c>
      <c r="T10" s="87">
        <f t="shared" si="3"/>
        <v>2</v>
      </c>
      <c r="U10" s="76"/>
      <c r="V10" s="88">
        <v>4</v>
      </c>
      <c r="W10" s="88"/>
      <c r="X10" s="78"/>
      <c r="Y10" s="78"/>
      <c r="Z10" s="80"/>
      <c r="AA10" s="76"/>
      <c r="AB10" s="89">
        <v>5</v>
      </c>
      <c r="AC10" s="376">
        <v>4</v>
      </c>
      <c r="AD10" s="78">
        <v>5</v>
      </c>
      <c r="AE10" s="90">
        <v>5</v>
      </c>
      <c r="AF10" s="421">
        <v>5</v>
      </c>
      <c r="AG10" s="76"/>
      <c r="AH10" s="81">
        <v>4</v>
      </c>
      <c r="AI10" s="81">
        <v>5</v>
      </c>
      <c r="AJ10" s="78">
        <v>5</v>
      </c>
      <c r="AK10" s="78">
        <v>4</v>
      </c>
      <c r="AL10" s="78">
        <v>5</v>
      </c>
      <c r="AM10" s="86">
        <f t="shared" si="1"/>
        <v>35.700000000000003</v>
      </c>
      <c r="AN10" s="87">
        <f t="shared" si="4"/>
        <v>2</v>
      </c>
      <c r="AO10" s="76"/>
      <c r="AP10" s="376">
        <v>4</v>
      </c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26.466666666666669</v>
      </c>
      <c r="BD10" s="104"/>
      <c r="BE10" s="105"/>
      <c r="BF10" s="99">
        <f t="shared" si="5"/>
        <v>26.466666666666669</v>
      </c>
      <c r="BG10" s="100" t="str">
        <f t="shared" si="6"/>
        <v>FX</v>
      </c>
      <c r="BH10" s="101">
        <f t="shared" si="7"/>
        <v>2</v>
      </c>
      <c r="BI10" s="106"/>
      <c r="BJ10" s="107"/>
      <c r="BK10" s="208" t="s">
        <v>101</v>
      </c>
      <c r="BL10" s="340"/>
      <c r="BM10" s="340"/>
      <c r="BN10" s="340"/>
      <c r="BO10" s="341"/>
    </row>
    <row r="11" spans="1:67" ht="18.75">
      <c r="A11" s="74">
        <v>7</v>
      </c>
      <c r="B11" s="210" t="s">
        <v>141</v>
      </c>
      <c r="C11" s="76">
        <v>2</v>
      </c>
      <c r="D11" s="77">
        <v>5</v>
      </c>
      <c r="E11" s="77">
        <v>5</v>
      </c>
      <c r="F11" s="79">
        <v>5</v>
      </c>
      <c r="G11" s="80">
        <v>4</v>
      </c>
      <c r="H11" s="76">
        <v>1</v>
      </c>
      <c r="I11" s="78">
        <v>4</v>
      </c>
      <c r="J11" s="78">
        <v>4</v>
      </c>
      <c r="K11" s="79">
        <v>4</v>
      </c>
      <c r="L11" s="82">
        <v>5</v>
      </c>
      <c r="M11" s="76">
        <v>1</v>
      </c>
      <c r="N11" s="83">
        <v>5</v>
      </c>
      <c r="O11" s="78">
        <v>5</v>
      </c>
      <c r="P11" s="78">
        <v>5</v>
      </c>
      <c r="Q11" s="79">
        <v>4</v>
      </c>
      <c r="R11" s="85">
        <v>5</v>
      </c>
      <c r="S11" s="86">
        <f t="shared" si="0"/>
        <v>21</v>
      </c>
      <c r="T11" s="87">
        <f t="shared" si="3"/>
        <v>2</v>
      </c>
      <c r="U11" s="76">
        <v>1</v>
      </c>
      <c r="V11" s="88">
        <v>5</v>
      </c>
      <c r="W11" s="88">
        <v>4</v>
      </c>
      <c r="X11" s="78">
        <v>4</v>
      </c>
      <c r="Y11" s="78">
        <v>4</v>
      </c>
      <c r="Z11" s="80">
        <v>5</v>
      </c>
      <c r="AA11" s="135">
        <v>1</v>
      </c>
      <c r="AB11" s="89">
        <v>5</v>
      </c>
      <c r="AC11" s="376">
        <v>4</v>
      </c>
      <c r="AD11" s="78">
        <v>5</v>
      </c>
      <c r="AE11" s="90">
        <v>5</v>
      </c>
      <c r="AF11" s="421">
        <v>4</v>
      </c>
      <c r="AG11" s="135">
        <v>1</v>
      </c>
      <c r="AH11" s="81">
        <v>4</v>
      </c>
      <c r="AI11" s="81">
        <v>4</v>
      </c>
      <c r="AJ11" s="78">
        <v>5</v>
      </c>
      <c r="AK11" s="78">
        <v>5</v>
      </c>
      <c r="AL11" s="78">
        <v>4</v>
      </c>
      <c r="AM11" s="86">
        <f t="shared" si="1"/>
        <v>39</v>
      </c>
      <c r="AN11" s="87">
        <f t="shared" si="4"/>
        <v>2</v>
      </c>
      <c r="AO11" s="76"/>
      <c r="AP11" s="366">
        <v>2</v>
      </c>
      <c r="AQ11" s="91"/>
      <c r="AR11" s="92">
        <v>1</v>
      </c>
      <c r="AS11" s="93">
        <v>5</v>
      </c>
      <c r="AT11" s="93">
        <v>4</v>
      </c>
      <c r="AU11" s="92"/>
      <c r="AV11" s="91"/>
      <c r="AW11" s="78"/>
      <c r="AX11" s="93">
        <v>5</v>
      </c>
      <c r="AY11" s="90">
        <v>5</v>
      </c>
      <c r="AZ11" s="89"/>
      <c r="BA11" s="94"/>
      <c r="BB11" s="66">
        <v>4</v>
      </c>
      <c r="BC11" s="96">
        <f t="shared" si="2"/>
        <v>43.333333333333336</v>
      </c>
      <c r="BD11" s="104"/>
      <c r="BE11" s="105"/>
      <c r="BF11" s="99">
        <f t="shared" si="5"/>
        <v>43.333333333333336</v>
      </c>
      <c r="BG11" s="100" t="str">
        <f t="shared" si="6"/>
        <v>FX</v>
      </c>
      <c r="BH11" s="101">
        <f t="shared" si="7"/>
        <v>2</v>
      </c>
      <c r="BI11" s="136"/>
      <c r="BJ11" s="137"/>
      <c r="BK11" s="208" t="s">
        <v>131</v>
      </c>
      <c r="BL11" s="340"/>
      <c r="BM11" s="340"/>
      <c r="BN11" s="340"/>
      <c r="BO11" s="341"/>
    </row>
    <row r="12" spans="1:67" ht="18.75">
      <c r="A12" s="139">
        <v>9</v>
      </c>
      <c r="B12" s="75" t="s">
        <v>142</v>
      </c>
      <c r="C12" s="76">
        <v>1</v>
      </c>
      <c r="D12" s="78">
        <v>5</v>
      </c>
      <c r="E12" s="78">
        <v>5</v>
      </c>
      <c r="F12" s="79">
        <v>5</v>
      </c>
      <c r="G12" s="80"/>
      <c r="H12" s="76">
        <v>1</v>
      </c>
      <c r="I12" s="78"/>
      <c r="J12" s="78">
        <v>4</v>
      </c>
      <c r="K12" s="79">
        <v>4</v>
      </c>
      <c r="L12" s="80">
        <v>5</v>
      </c>
      <c r="M12" s="76">
        <v>1</v>
      </c>
      <c r="N12" s="83">
        <v>5</v>
      </c>
      <c r="O12" s="93">
        <v>4</v>
      </c>
      <c r="P12" s="78">
        <v>5</v>
      </c>
      <c r="Q12" s="79">
        <v>4</v>
      </c>
      <c r="R12" s="85">
        <v>4</v>
      </c>
      <c r="S12" s="86">
        <f t="shared" si="0"/>
        <v>21</v>
      </c>
      <c r="T12" s="87">
        <f t="shared" si="3"/>
        <v>2</v>
      </c>
      <c r="U12" s="76">
        <v>1</v>
      </c>
      <c r="V12" s="88">
        <v>4</v>
      </c>
      <c r="W12" s="88">
        <v>5</v>
      </c>
      <c r="X12" s="78">
        <v>4</v>
      </c>
      <c r="Y12" s="78">
        <v>5</v>
      </c>
      <c r="Z12" s="80">
        <v>5</v>
      </c>
      <c r="AA12" s="135">
        <v>1</v>
      </c>
      <c r="AB12" s="89">
        <v>5</v>
      </c>
      <c r="AC12" s="376">
        <v>4</v>
      </c>
      <c r="AD12" s="78">
        <v>5</v>
      </c>
      <c r="AE12" s="90">
        <v>4</v>
      </c>
      <c r="AF12" s="421">
        <v>5</v>
      </c>
      <c r="AG12" s="135">
        <v>1</v>
      </c>
      <c r="AH12" s="140">
        <v>4</v>
      </c>
      <c r="AI12" s="140">
        <v>4</v>
      </c>
      <c r="AJ12" s="78">
        <v>5</v>
      </c>
      <c r="AK12" s="78">
        <v>4</v>
      </c>
      <c r="AL12" s="78">
        <v>3</v>
      </c>
      <c r="AM12" s="86">
        <f t="shared" si="1"/>
        <v>39</v>
      </c>
      <c r="AN12" s="87">
        <f t="shared" si="4"/>
        <v>2</v>
      </c>
      <c r="AO12" s="92"/>
      <c r="AP12" s="366">
        <v>2</v>
      </c>
      <c r="AQ12" s="91">
        <v>4</v>
      </c>
      <c r="AR12" s="92">
        <v>1</v>
      </c>
      <c r="AS12" s="93">
        <v>4</v>
      </c>
      <c r="AT12" s="93">
        <v>4</v>
      </c>
      <c r="AU12" s="92"/>
      <c r="AV12" s="91"/>
      <c r="AW12" s="78"/>
      <c r="AX12" s="93"/>
      <c r="AY12" s="90">
        <v>5</v>
      </c>
      <c r="AZ12" s="89"/>
      <c r="BA12" s="94"/>
      <c r="BB12" s="95">
        <v>4</v>
      </c>
      <c r="BC12" s="96">
        <f t="shared" si="2"/>
        <v>42</v>
      </c>
      <c r="BD12" s="104">
        <v>18</v>
      </c>
      <c r="BE12" s="105">
        <v>20</v>
      </c>
      <c r="BF12" s="99">
        <f t="shared" si="5"/>
        <v>80</v>
      </c>
      <c r="BG12" s="100" t="str">
        <f t="shared" si="6"/>
        <v>B-</v>
      </c>
      <c r="BH12" s="101">
        <f t="shared" si="7"/>
        <v>4</v>
      </c>
      <c r="BI12" s="106"/>
      <c r="BJ12" s="107"/>
      <c r="BK12" s="208" t="s">
        <v>342</v>
      </c>
      <c r="BL12" s="340"/>
      <c r="BM12" s="340"/>
      <c r="BN12" s="340"/>
      <c r="BO12" s="341"/>
    </row>
    <row r="13" spans="1:67" ht="18.75">
      <c r="A13" s="141">
        <v>10</v>
      </c>
      <c r="B13" s="75" t="s">
        <v>143</v>
      </c>
      <c r="C13" s="76">
        <v>1</v>
      </c>
      <c r="D13" s="78">
        <v>5</v>
      </c>
      <c r="E13" s="78">
        <v>4</v>
      </c>
      <c r="F13" s="79">
        <v>4</v>
      </c>
      <c r="G13" s="80"/>
      <c r="H13" s="76">
        <v>1</v>
      </c>
      <c r="I13" s="78">
        <v>4</v>
      </c>
      <c r="J13" s="78">
        <v>5</v>
      </c>
      <c r="K13" s="79">
        <v>4</v>
      </c>
      <c r="L13" s="80"/>
      <c r="M13" s="76">
        <v>1</v>
      </c>
      <c r="N13" s="83">
        <v>5</v>
      </c>
      <c r="O13" s="93">
        <v>5</v>
      </c>
      <c r="P13" s="78"/>
      <c r="Q13" s="79"/>
      <c r="R13" s="85"/>
      <c r="S13" s="86">
        <f t="shared" si="0"/>
        <v>15.6</v>
      </c>
      <c r="T13" s="87">
        <f t="shared" si="3"/>
        <v>2</v>
      </c>
      <c r="U13" s="76">
        <v>1</v>
      </c>
      <c r="V13" s="88"/>
      <c r="W13" s="88"/>
      <c r="X13" s="78"/>
      <c r="Y13" s="78"/>
      <c r="Z13" s="80"/>
      <c r="AA13" s="76">
        <v>1</v>
      </c>
      <c r="AB13" s="89"/>
      <c r="AC13" s="376">
        <v>4</v>
      </c>
      <c r="AD13" s="78">
        <v>5</v>
      </c>
      <c r="AE13" s="90"/>
      <c r="AF13" s="418">
        <v>2</v>
      </c>
      <c r="AG13" s="76">
        <v>1</v>
      </c>
      <c r="AH13" s="81">
        <v>4</v>
      </c>
      <c r="AI13" s="81">
        <v>4</v>
      </c>
      <c r="AJ13" s="78">
        <v>5</v>
      </c>
      <c r="AK13" s="78">
        <v>5</v>
      </c>
      <c r="AL13" s="78"/>
      <c r="AM13" s="86">
        <f t="shared" si="1"/>
        <v>23.8</v>
      </c>
      <c r="AN13" s="87">
        <f t="shared" si="4"/>
        <v>1</v>
      </c>
      <c r="AO13" s="92"/>
      <c r="AP13" s="366">
        <v>2</v>
      </c>
      <c r="AQ13" s="91"/>
      <c r="AR13" s="92">
        <v>1</v>
      </c>
      <c r="AS13" s="93">
        <v>5</v>
      </c>
      <c r="AT13" s="93"/>
      <c r="AU13" s="92"/>
      <c r="AV13" s="91"/>
      <c r="AW13" s="78"/>
      <c r="AX13" s="93"/>
      <c r="AY13" s="90">
        <v>4</v>
      </c>
      <c r="AZ13" s="89"/>
      <c r="BA13" s="94"/>
      <c r="BB13" s="66">
        <v>5</v>
      </c>
      <c r="BC13" s="96">
        <f t="shared" si="2"/>
        <v>27.2</v>
      </c>
      <c r="BD13" s="104"/>
      <c r="BE13" s="105"/>
      <c r="BF13" s="99">
        <f t="shared" si="5"/>
        <v>27.2</v>
      </c>
      <c r="BG13" s="100" t="str">
        <f t="shared" si="6"/>
        <v>FX</v>
      </c>
      <c r="BH13" s="101">
        <f t="shared" si="7"/>
        <v>2</v>
      </c>
      <c r="BI13" s="136"/>
      <c r="BJ13" s="137"/>
      <c r="BK13" s="208" t="s">
        <v>144</v>
      </c>
      <c r="BL13" s="340"/>
      <c r="BM13" s="340"/>
      <c r="BN13" s="340"/>
      <c r="BO13" s="341"/>
    </row>
    <row r="14" spans="1:67" ht="18.75">
      <c r="A14" s="141">
        <v>11</v>
      </c>
      <c r="B14" s="75" t="s">
        <v>145</v>
      </c>
      <c r="C14" s="142">
        <v>2</v>
      </c>
      <c r="D14" s="143">
        <v>5</v>
      </c>
      <c r="E14" s="143">
        <v>4</v>
      </c>
      <c r="F14" s="396">
        <v>5</v>
      </c>
      <c r="G14" s="145">
        <v>4</v>
      </c>
      <c r="H14" s="151"/>
      <c r="I14" s="143">
        <v>5</v>
      </c>
      <c r="J14" s="143"/>
      <c r="K14" s="144"/>
      <c r="L14" s="145"/>
      <c r="M14" s="151"/>
      <c r="N14" s="143"/>
      <c r="O14" s="143">
        <v>3</v>
      </c>
      <c r="P14" s="146"/>
      <c r="Q14" s="147"/>
      <c r="R14" s="148"/>
      <c r="S14" s="149">
        <f t="shared" si="0"/>
        <v>11.2</v>
      </c>
      <c r="T14" s="150">
        <f t="shared" si="3"/>
        <v>1</v>
      </c>
      <c r="U14" s="151"/>
      <c r="V14" s="152"/>
      <c r="W14" s="152"/>
      <c r="X14" s="146">
        <v>5</v>
      </c>
      <c r="Y14" s="146"/>
      <c r="Z14" s="153"/>
      <c r="AA14" s="142"/>
      <c r="AB14" s="154">
        <v>5</v>
      </c>
      <c r="AC14" s="394">
        <v>4</v>
      </c>
      <c r="AD14" s="146">
        <v>5</v>
      </c>
      <c r="AE14" s="155"/>
      <c r="AF14" s="418">
        <v>2</v>
      </c>
      <c r="AG14" s="142">
        <v>1</v>
      </c>
      <c r="AH14" s="156">
        <v>4</v>
      </c>
      <c r="AI14" s="156"/>
      <c r="AJ14" s="146">
        <v>5</v>
      </c>
      <c r="AK14" s="146"/>
      <c r="AL14" s="146"/>
      <c r="AM14" s="149">
        <f t="shared" si="1"/>
        <v>21.1</v>
      </c>
      <c r="AN14" s="150">
        <f t="shared" si="4"/>
        <v>1</v>
      </c>
      <c r="AO14" s="142"/>
      <c r="AP14" s="366">
        <v>2</v>
      </c>
      <c r="AQ14" s="158"/>
      <c r="AR14" s="142"/>
      <c r="AS14" s="143"/>
      <c r="AT14" s="143">
        <v>4</v>
      </c>
      <c r="AU14" s="142"/>
      <c r="AV14" s="158"/>
      <c r="AW14" s="143"/>
      <c r="AX14" s="143"/>
      <c r="AY14" s="155"/>
      <c r="AZ14" s="154"/>
      <c r="BA14" s="159"/>
      <c r="BB14" s="160">
        <v>5</v>
      </c>
      <c r="BC14" s="161">
        <f t="shared" si="2"/>
        <v>21.400000000000002</v>
      </c>
      <c r="BD14" s="104"/>
      <c r="BE14" s="105"/>
      <c r="BF14" s="162">
        <f t="shared" si="5"/>
        <v>21.400000000000002</v>
      </c>
      <c r="BG14" s="163" t="str">
        <f t="shared" si="6"/>
        <v>F</v>
      </c>
      <c r="BH14" s="164">
        <f t="shared" si="7"/>
        <v>2</v>
      </c>
      <c r="BI14" s="165"/>
      <c r="BJ14" s="166"/>
      <c r="BK14" s="345" t="s">
        <v>94</v>
      </c>
      <c r="BL14" s="346"/>
      <c r="BM14" s="346"/>
      <c r="BN14" s="346"/>
      <c r="BO14" s="347"/>
    </row>
    <row r="15" spans="1:67" ht="18.75">
      <c r="A15" s="141">
        <v>12</v>
      </c>
      <c r="B15" s="75" t="s">
        <v>146</v>
      </c>
      <c r="C15" s="167">
        <v>2</v>
      </c>
      <c r="D15" s="168">
        <v>5</v>
      </c>
      <c r="E15" s="168">
        <v>4</v>
      </c>
      <c r="F15" s="392">
        <v>2</v>
      </c>
      <c r="G15" s="170"/>
      <c r="H15" s="136"/>
      <c r="I15" s="137"/>
      <c r="J15" s="137"/>
      <c r="K15" s="137"/>
      <c r="L15" s="172"/>
      <c r="M15" s="136"/>
      <c r="N15" s="137">
        <v>5</v>
      </c>
      <c r="O15" s="137">
        <v>5</v>
      </c>
      <c r="P15" s="137"/>
      <c r="Q15" s="137"/>
      <c r="R15" s="170"/>
      <c r="S15" s="173">
        <f t="shared" si="0"/>
        <v>9.1999999999999993</v>
      </c>
      <c r="T15" s="87">
        <f t="shared" si="3"/>
        <v>1</v>
      </c>
      <c r="U15" s="136"/>
      <c r="V15" s="137"/>
      <c r="W15" s="137"/>
      <c r="X15" s="137"/>
      <c r="Y15" s="137"/>
      <c r="Z15" s="170"/>
      <c r="AA15" s="171"/>
      <c r="AB15" s="137"/>
      <c r="AC15" s="369">
        <v>2</v>
      </c>
      <c r="AD15" s="137"/>
      <c r="AE15" s="137"/>
      <c r="AF15" s="418">
        <v>2</v>
      </c>
      <c r="AG15" s="136"/>
      <c r="AH15" s="137"/>
      <c r="AI15" s="137"/>
      <c r="AJ15" s="137">
        <v>5</v>
      </c>
      <c r="AK15" s="137"/>
      <c r="AL15" s="137"/>
      <c r="AM15" s="174">
        <f t="shared" si="1"/>
        <v>9.1</v>
      </c>
      <c r="AN15" s="175">
        <f t="shared" si="4"/>
        <v>0</v>
      </c>
      <c r="AO15" s="171"/>
      <c r="AP15" s="366">
        <v>2</v>
      </c>
      <c r="AQ15" s="172"/>
      <c r="AR15" s="136">
        <v>1</v>
      </c>
      <c r="AS15" s="137"/>
      <c r="AT15" s="137">
        <v>4</v>
      </c>
      <c r="AU15" s="136"/>
      <c r="AV15" s="137"/>
      <c r="AW15" s="137"/>
      <c r="AX15" s="137"/>
      <c r="AY15" s="137"/>
      <c r="AZ15" s="137"/>
      <c r="BA15" s="137"/>
      <c r="BB15" s="170">
        <v>5</v>
      </c>
      <c r="BC15" s="86">
        <f t="shared" si="2"/>
        <v>14.066666666666668</v>
      </c>
      <c r="BD15" s="104"/>
      <c r="BE15" s="105"/>
      <c r="BF15" s="99">
        <f t="shared" si="5"/>
        <v>14.066666666666668</v>
      </c>
      <c r="BG15" s="100" t="str">
        <f t="shared" si="6"/>
        <v>F</v>
      </c>
      <c r="BH15" s="304">
        <f t="shared" si="7"/>
        <v>2</v>
      </c>
      <c r="BI15" s="136"/>
      <c r="BJ15" s="172"/>
      <c r="BK15" s="354" t="s">
        <v>89</v>
      </c>
      <c r="BL15" s="340"/>
      <c r="BM15" s="340"/>
      <c r="BN15" s="340"/>
      <c r="BO15" s="341"/>
    </row>
    <row r="16" spans="1:67" ht="18.75">
      <c r="A16" s="141">
        <v>13</v>
      </c>
      <c r="B16" s="75" t="s">
        <v>147</v>
      </c>
      <c r="C16" s="167">
        <v>1</v>
      </c>
      <c r="D16" s="168"/>
      <c r="E16" s="168"/>
      <c r="F16" s="392">
        <v>2</v>
      </c>
      <c r="G16" s="170"/>
      <c r="H16" s="136"/>
      <c r="I16" s="137">
        <v>5</v>
      </c>
      <c r="J16" s="137"/>
      <c r="K16" s="137"/>
      <c r="L16" s="172">
        <v>4</v>
      </c>
      <c r="M16" s="136"/>
      <c r="N16" s="137">
        <v>5</v>
      </c>
      <c r="O16" s="137"/>
      <c r="P16" s="137"/>
      <c r="Q16" s="137">
        <v>3</v>
      </c>
      <c r="R16" s="170">
        <v>3</v>
      </c>
      <c r="S16" s="173">
        <f t="shared" si="0"/>
        <v>9.1999999999999993</v>
      </c>
      <c r="T16" s="87">
        <f t="shared" si="3"/>
        <v>1</v>
      </c>
      <c r="U16" s="136"/>
      <c r="V16" s="137">
        <v>3</v>
      </c>
      <c r="W16" s="137">
        <v>3</v>
      </c>
      <c r="X16" s="137"/>
      <c r="Y16" s="137"/>
      <c r="Z16" s="170"/>
      <c r="AA16" s="171"/>
      <c r="AB16" s="137"/>
      <c r="AC16" s="370">
        <v>4</v>
      </c>
      <c r="AD16" s="137"/>
      <c r="AE16" s="137"/>
      <c r="AF16" s="418">
        <v>2</v>
      </c>
      <c r="AG16" s="136"/>
      <c r="AH16" s="137">
        <v>4</v>
      </c>
      <c r="AI16" s="137">
        <v>4</v>
      </c>
      <c r="AJ16" s="137"/>
      <c r="AK16" s="137"/>
      <c r="AL16" s="137"/>
      <c r="AM16" s="174">
        <f t="shared" si="1"/>
        <v>14.6</v>
      </c>
      <c r="AN16" s="175">
        <f t="shared" si="4"/>
        <v>0</v>
      </c>
      <c r="AO16" s="171"/>
      <c r="AP16" s="366">
        <v>2</v>
      </c>
      <c r="AQ16" s="172"/>
      <c r="AR16" s="136">
        <v>1</v>
      </c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11.733333333333334</v>
      </c>
      <c r="BD16" s="104"/>
      <c r="BE16" s="105"/>
      <c r="BF16" s="99">
        <f t="shared" si="5"/>
        <v>11.733333333333334</v>
      </c>
      <c r="BG16" s="100" t="str">
        <f t="shared" si="6"/>
        <v>F</v>
      </c>
      <c r="BH16" s="304">
        <f t="shared" si="7"/>
        <v>2</v>
      </c>
      <c r="BI16" s="136"/>
      <c r="BJ16" s="172"/>
      <c r="BK16" s="354"/>
      <c r="BL16" s="340"/>
      <c r="BM16" s="340"/>
      <c r="BN16" s="340"/>
      <c r="BO16" s="341"/>
    </row>
    <row r="17" spans="1:67" ht="18.75">
      <c r="A17" s="141">
        <v>14</v>
      </c>
      <c r="B17" s="75" t="s">
        <v>148</v>
      </c>
      <c r="C17" s="167">
        <v>2</v>
      </c>
      <c r="D17" s="168">
        <v>5</v>
      </c>
      <c r="E17" s="168">
        <v>5</v>
      </c>
      <c r="F17" s="392">
        <v>2</v>
      </c>
      <c r="G17" s="170">
        <v>4</v>
      </c>
      <c r="H17" s="136">
        <v>1</v>
      </c>
      <c r="I17" s="137">
        <v>5</v>
      </c>
      <c r="J17" s="137">
        <v>4</v>
      </c>
      <c r="K17" s="137">
        <v>5</v>
      </c>
      <c r="L17" s="172">
        <v>5</v>
      </c>
      <c r="M17" s="136">
        <v>1</v>
      </c>
      <c r="N17" s="137">
        <v>5</v>
      </c>
      <c r="O17" s="137">
        <v>4</v>
      </c>
      <c r="P17" s="137">
        <v>5</v>
      </c>
      <c r="Q17" s="137">
        <v>5</v>
      </c>
      <c r="R17" s="170">
        <v>4</v>
      </c>
      <c r="S17" s="173">
        <f t="shared" si="0"/>
        <v>21</v>
      </c>
      <c r="T17" s="87">
        <f t="shared" si="3"/>
        <v>2</v>
      </c>
      <c r="U17" s="136">
        <v>1</v>
      </c>
      <c r="V17" s="137">
        <v>4</v>
      </c>
      <c r="W17" s="137">
        <v>4</v>
      </c>
      <c r="X17" s="137">
        <v>5</v>
      </c>
      <c r="Y17" s="137">
        <v>5</v>
      </c>
      <c r="Z17" s="170">
        <v>5</v>
      </c>
      <c r="AA17" s="171">
        <v>1</v>
      </c>
      <c r="AB17" s="137">
        <v>4</v>
      </c>
      <c r="AC17" s="377">
        <v>5</v>
      </c>
      <c r="AD17" s="137"/>
      <c r="AE17" s="137">
        <v>5</v>
      </c>
      <c r="AF17" s="421">
        <v>4</v>
      </c>
      <c r="AG17" s="136">
        <v>1</v>
      </c>
      <c r="AH17" s="137">
        <v>4</v>
      </c>
      <c r="AI17" s="137">
        <v>4</v>
      </c>
      <c r="AJ17" s="137">
        <v>5</v>
      </c>
      <c r="AK17" s="137">
        <v>5</v>
      </c>
      <c r="AL17" s="137">
        <v>4</v>
      </c>
      <c r="AM17" s="174">
        <f t="shared" si="1"/>
        <v>39</v>
      </c>
      <c r="AN17" s="175">
        <f t="shared" si="4"/>
        <v>2</v>
      </c>
      <c r="AO17" s="171"/>
      <c r="AP17" s="366">
        <v>2</v>
      </c>
      <c r="AQ17" s="172">
        <v>4</v>
      </c>
      <c r="AR17" s="136">
        <v>1</v>
      </c>
      <c r="AS17" s="137">
        <v>5</v>
      </c>
      <c r="AT17" s="137">
        <v>4</v>
      </c>
      <c r="AU17" s="136"/>
      <c r="AV17" s="137"/>
      <c r="AW17" s="137"/>
      <c r="AX17" s="137">
        <v>5</v>
      </c>
      <c r="AY17" s="137">
        <v>4</v>
      </c>
      <c r="AZ17" s="137"/>
      <c r="BA17" s="137"/>
      <c r="BB17" s="170">
        <v>5</v>
      </c>
      <c r="BC17" s="86">
        <f t="shared" si="2"/>
        <v>46</v>
      </c>
      <c r="BD17" s="104"/>
      <c r="BE17" s="105"/>
      <c r="BF17" s="99">
        <f t="shared" si="5"/>
        <v>46</v>
      </c>
      <c r="BG17" s="100" t="str">
        <f t="shared" si="6"/>
        <v>FX</v>
      </c>
      <c r="BH17" s="304">
        <f t="shared" si="7"/>
        <v>2</v>
      </c>
      <c r="BI17" s="136"/>
      <c r="BJ17" s="172"/>
      <c r="BK17" s="354" t="s">
        <v>149</v>
      </c>
      <c r="BL17" s="340"/>
      <c r="BM17" s="340"/>
      <c r="BN17" s="340"/>
      <c r="BO17" s="341"/>
    </row>
    <row r="18" spans="1:67" ht="18.75">
      <c r="A18" s="141">
        <v>15</v>
      </c>
      <c r="B18" s="75" t="s">
        <v>150</v>
      </c>
      <c r="C18" s="167">
        <v>1</v>
      </c>
      <c r="D18" s="168">
        <v>5</v>
      </c>
      <c r="E18" s="168">
        <v>4</v>
      </c>
      <c r="F18" s="423">
        <v>4</v>
      </c>
      <c r="G18" s="170"/>
      <c r="H18" s="136">
        <v>1</v>
      </c>
      <c r="I18" s="137">
        <v>4</v>
      </c>
      <c r="J18" s="137">
        <v>5</v>
      </c>
      <c r="K18" s="137"/>
      <c r="L18" s="172"/>
      <c r="M18" s="136">
        <v>1</v>
      </c>
      <c r="N18" s="137">
        <v>4</v>
      </c>
      <c r="O18" s="137">
        <v>5</v>
      </c>
      <c r="P18" s="137"/>
      <c r="Q18" s="137">
        <v>4</v>
      </c>
      <c r="R18" s="170">
        <v>4</v>
      </c>
      <c r="S18" s="173">
        <f t="shared" si="0"/>
        <v>16.8</v>
      </c>
      <c r="T18" s="87">
        <f t="shared" si="3"/>
        <v>2</v>
      </c>
      <c r="U18" s="136">
        <v>1</v>
      </c>
      <c r="V18" s="137">
        <v>4</v>
      </c>
      <c r="W18" s="137">
        <v>4</v>
      </c>
      <c r="X18" s="137">
        <v>4</v>
      </c>
      <c r="Y18" s="137">
        <v>4</v>
      </c>
      <c r="Z18" s="170">
        <v>4</v>
      </c>
      <c r="AA18" s="171"/>
      <c r="AB18" s="137">
        <v>4</v>
      </c>
      <c r="AC18" s="377">
        <v>4</v>
      </c>
      <c r="AD18" s="137">
        <v>4</v>
      </c>
      <c r="AE18" s="137">
        <v>5</v>
      </c>
      <c r="AF18" s="418">
        <v>4</v>
      </c>
      <c r="AG18" s="136">
        <v>1</v>
      </c>
      <c r="AH18" s="137"/>
      <c r="AI18" s="137"/>
      <c r="AJ18" s="137">
        <v>4</v>
      </c>
      <c r="AK18" s="137">
        <v>4</v>
      </c>
      <c r="AL18" s="137">
        <v>3</v>
      </c>
      <c r="AM18" s="174">
        <f t="shared" si="1"/>
        <v>35.4</v>
      </c>
      <c r="AN18" s="175">
        <f t="shared" si="4"/>
        <v>2</v>
      </c>
      <c r="AO18" s="171">
        <v>1</v>
      </c>
      <c r="AP18" s="366">
        <v>2</v>
      </c>
      <c r="AQ18" s="172"/>
      <c r="AR18" s="136">
        <v>1</v>
      </c>
      <c r="AS18" s="137"/>
      <c r="AT18" s="137"/>
      <c r="AU18" s="136"/>
      <c r="AV18" s="137">
        <v>4</v>
      </c>
      <c r="AW18" s="137"/>
      <c r="AX18" s="137"/>
      <c r="AY18" s="137"/>
      <c r="AZ18" s="137"/>
      <c r="BA18" s="137"/>
      <c r="BB18" s="170">
        <v>5</v>
      </c>
      <c r="BC18" s="86">
        <f t="shared" si="2"/>
        <v>32.266666666666666</v>
      </c>
      <c r="BD18" s="104"/>
      <c r="BE18" s="105"/>
      <c r="BF18" s="99">
        <f t="shared" si="5"/>
        <v>32.266666666666666</v>
      </c>
      <c r="BG18" s="100" t="str">
        <f t="shared" si="6"/>
        <v>FX</v>
      </c>
      <c r="BH18" s="304">
        <f t="shared" si="7"/>
        <v>2</v>
      </c>
      <c r="BI18" s="305"/>
      <c r="BJ18" s="172"/>
      <c r="BK18" s="354" t="s">
        <v>151</v>
      </c>
      <c r="BL18" s="340"/>
      <c r="BM18" s="340"/>
      <c r="BN18" s="340"/>
      <c r="BO18" s="341"/>
    </row>
    <row r="19" spans="1:67" ht="18.75">
      <c r="A19" s="141">
        <v>16</v>
      </c>
      <c r="B19" s="75" t="s">
        <v>152</v>
      </c>
      <c r="C19" s="167">
        <v>2</v>
      </c>
      <c r="D19" s="168">
        <v>5</v>
      </c>
      <c r="E19" s="168">
        <v>4</v>
      </c>
      <c r="F19" s="392">
        <v>2</v>
      </c>
      <c r="G19" s="170">
        <v>4</v>
      </c>
      <c r="H19" s="136">
        <v>1</v>
      </c>
      <c r="I19" s="137">
        <v>4</v>
      </c>
      <c r="J19" s="137">
        <v>4</v>
      </c>
      <c r="K19" s="137"/>
      <c r="L19" s="172">
        <v>4</v>
      </c>
      <c r="M19" s="136">
        <v>1</v>
      </c>
      <c r="N19" s="138">
        <v>5</v>
      </c>
      <c r="O19" s="137">
        <v>4</v>
      </c>
      <c r="P19" s="137">
        <v>4</v>
      </c>
      <c r="Q19" s="137">
        <v>4</v>
      </c>
      <c r="R19" s="170">
        <v>3</v>
      </c>
      <c r="S19" s="173">
        <f t="shared" si="0"/>
        <v>20.399999999999999</v>
      </c>
      <c r="T19" s="87">
        <f t="shared" si="3"/>
        <v>2</v>
      </c>
      <c r="U19" s="136">
        <v>1</v>
      </c>
      <c r="V19" s="137">
        <v>4</v>
      </c>
      <c r="W19" s="137">
        <v>4</v>
      </c>
      <c r="X19" s="137">
        <v>4</v>
      </c>
      <c r="Y19" s="137">
        <v>4</v>
      </c>
      <c r="Z19" s="170">
        <v>4</v>
      </c>
      <c r="AA19" s="171">
        <v>1</v>
      </c>
      <c r="AB19" s="137">
        <v>4</v>
      </c>
      <c r="AC19" s="377">
        <v>4</v>
      </c>
      <c r="AD19" s="137">
        <v>5</v>
      </c>
      <c r="AE19" s="137">
        <v>5</v>
      </c>
      <c r="AF19" s="418">
        <v>4</v>
      </c>
      <c r="AG19" s="136"/>
      <c r="AH19" s="137">
        <v>4</v>
      </c>
      <c r="AI19" s="137">
        <v>4</v>
      </c>
      <c r="AJ19" s="137">
        <v>5</v>
      </c>
      <c r="AK19" s="137">
        <v>5</v>
      </c>
      <c r="AL19" s="137">
        <v>4</v>
      </c>
      <c r="AM19" s="174">
        <f t="shared" si="1"/>
        <v>39</v>
      </c>
      <c r="AN19" s="175">
        <f t="shared" si="4"/>
        <v>2</v>
      </c>
      <c r="AO19" s="171"/>
      <c r="AP19" s="366">
        <v>2</v>
      </c>
      <c r="AQ19" s="172"/>
      <c r="AR19" s="136">
        <v>1</v>
      </c>
      <c r="AS19" s="137"/>
      <c r="AT19" s="137">
        <v>5</v>
      </c>
      <c r="AU19" s="136"/>
      <c r="AV19" s="137"/>
      <c r="AW19" s="137"/>
      <c r="AX19" s="137"/>
      <c r="AY19" s="137"/>
      <c r="AZ19" s="137"/>
      <c r="BA19" s="137"/>
      <c r="BB19" s="170">
        <v>4</v>
      </c>
      <c r="BC19" s="86">
        <f t="shared" si="2"/>
        <v>34</v>
      </c>
      <c r="BD19" s="104"/>
      <c r="BE19" s="105"/>
      <c r="BF19" s="99">
        <f t="shared" si="5"/>
        <v>34</v>
      </c>
      <c r="BG19" s="100" t="str">
        <f t="shared" si="6"/>
        <v>FX</v>
      </c>
      <c r="BH19" s="304">
        <f t="shared" si="7"/>
        <v>2</v>
      </c>
      <c r="BI19" s="136"/>
      <c r="BJ19" s="172"/>
      <c r="BK19" s="354" t="s">
        <v>241</v>
      </c>
      <c r="BL19" s="340"/>
      <c r="BM19" s="340"/>
      <c r="BN19" s="340"/>
      <c r="BO19" s="341"/>
    </row>
    <row r="20" spans="1:67" ht="18.75">
      <c r="A20" s="141">
        <v>17</v>
      </c>
      <c r="B20" s="75" t="s">
        <v>153</v>
      </c>
      <c r="C20" s="167">
        <v>2</v>
      </c>
      <c r="D20" s="168">
        <v>5</v>
      </c>
      <c r="E20" s="168">
        <v>5</v>
      </c>
      <c r="F20" s="392">
        <v>2</v>
      </c>
      <c r="G20" s="170"/>
      <c r="H20" s="136"/>
      <c r="I20" s="137"/>
      <c r="J20" s="137"/>
      <c r="K20" s="137"/>
      <c r="L20" s="172">
        <v>5</v>
      </c>
      <c r="M20" s="136"/>
      <c r="N20" s="137">
        <v>5</v>
      </c>
      <c r="O20" s="137">
        <v>3</v>
      </c>
      <c r="P20" s="137"/>
      <c r="Q20" s="137"/>
      <c r="R20" s="170"/>
      <c r="S20" s="173">
        <f t="shared" si="0"/>
        <v>10.8</v>
      </c>
      <c r="T20" s="87">
        <f t="shared" si="3"/>
        <v>1</v>
      </c>
      <c r="U20" s="136"/>
      <c r="V20" s="137"/>
      <c r="W20" s="137"/>
      <c r="X20" s="137"/>
      <c r="Y20" s="137"/>
      <c r="Z20" s="170"/>
      <c r="AA20" s="171"/>
      <c r="AB20" s="137"/>
      <c r="AC20" s="377">
        <v>5</v>
      </c>
      <c r="AD20" s="137"/>
      <c r="AE20" s="137"/>
      <c r="AF20" s="418">
        <v>2</v>
      </c>
      <c r="AG20" s="136"/>
      <c r="AH20" s="137"/>
      <c r="AI20" s="137"/>
      <c r="AJ20" s="137">
        <v>5</v>
      </c>
      <c r="AK20" s="137"/>
      <c r="AL20" s="137"/>
      <c r="AM20" s="174">
        <f t="shared" si="1"/>
        <v>11.4</v>
      </c>
      <c r="AN20" s="175">
        <f t="shared" si="4"/>
        <v>0</v>
      </c>
      <c r="AO20" s="171"/>
      <c r="AP20" s="366">
        <v>2</v>
      </c>
      <c r="AQ20" s="172"/>
      <c r="AR20" s="136">
        <v>1</v>
      </c>
      <c r="AS20" s="137"/>
      <c r="AT20" s="137"/>
      <c r="AU20" s="136"/>
      <c r="AV20" s="137"/>
      <c r="AW20" s="137"/>
      <c r="AX20" s="137">
        <v>4</v>
      </c>
      <c r="AY20" s="137">
        <v>4</v>
      </c>
      <c r="AZ20" s="137"/>
      <c r="BA20" s="137"/>
      <c r="BB20" s="170">
        <v>5</v>
      </c>
      <c r="BC20" s="86">
        <f t="shared" si="2"/>
        <v>18.266666666666666</v>
      </c>
      <c r="BD20" s="104"/>
      <c r="BE20" s="105"/>
      <c r="BF20" s="99">
        <f t="shared" si="5"/>
        <v>18.266666666666666</v>
      </c>
      <c r="BG20" s="100" t="str">
        <f t="shared" si="6"/>
        <v>F</v>
      </c>
      <c r="BH20" s="304">
        <f t="shared" si="7"/>
        <v>2</v>
      </c>
      <c r="BI20" s="136"/>
      <c r="BJ20" s="172"/>
      <c r="BK20" s="354" t="s">
        <v>98</v>
      </c>
      <c r="BL20" s="340"/>
      <c r="BM20" s="340"/>
      <c r="BN20" s="340"/>
      <c r="BO20" s="341"/>
    </row>
    <row r="21" spans="1:67" ht="18.75">
      <c r="A21" s="141">
        <v>18</v>
      </c>
      <c r="B21" s="75" t="s">
        <v>154</v>
      </c>
      <c r="C21" s="167">
        <v>2</v>
      </c>
      <c r="D21" s="168">
        <v>5</v>
      </c>
      <c r="E21" s="168">
        <v>5</v>
      </c>
      <c r="F21" s="397">
        <v>4</v>
      </c>
      <c r="G21" s="170">
        <v>5</v>
      </c>
      <c r="H21" s="136">
        <v>1</v>
      </c>
      <c r="I21" s="137">
        <v>5</v>
      </c>
      <c r="J21" s="137">
        <v>4</v>
      </c>
      <c r="K21" s="137">
        <v>5</v>
      </c>
      <c r="L21" s="172">
        <v>5</v>
      </c>
      <c r="M21" s="136">
        <v>1</v>
      </c>
      <c r="N21" s="137">
        <v>5</v>
      </c>
      <c r="O21" s="137">
        <v>5</v>
      </c>
      <c r="P21" s="137">
        <v>4</v>
      </c>
      <c r="Q21" s="137">
        <v>5</v>
      </c>
      <c r="R21" s="170">
        <v>4</v>
      </c>
      <c r="S21" s="173">
        <f t="shared" si="0"/>
        <v>21</v>
      </c>
      <c r="T21" s="87">
        <f t="shared" si="3"/>
        <v>2</v>
      </c>
      <c r="U21" s="136">
        <v>1</v>
      </c>
      <c r="V21" s="137">
        <v>4</v>
      </c>
      <c r="W21" s="137">
        <v>5</v>
      </c>
      <c r="X21" s="137">
        <v>5</v>
      </c>
      <c r="Y21" s="137">
        <v>4</v>
      </c>
      <c r="Z21" s="170">
        <v>4</v>
      </c>
      <c r="AA21" s="171">
        <v>1</v>
      </c>
      <c r="AB21" s="137">
        <v>5</v>
      </c>
      <c r="AC21" s="370">
        <v>2</v>
      </c>
      <c r="AD21" s="137">
        <v>4</v>
      </c>
      <c r="AE21" s="137">
        <v>5</v>
      </c>
      <c r="AF21" s="421">
        <v>4</v>
      </c>
      <c r="AG21" s="136">
        <v>1</v>
      </c>
      <c r="AH21" s="137">
        <v>4</v>
      </c>
      <c r="AI21" s="137">
        <v>4</v>
      </c>
      <c r="AJ21" s="137">
        <v>4</v>
      </c>
      <c r="AK21" s="137">
        <v>5</v>
      </c>
      <c r="AL21" s="137">
        <v>5</v>
      </c>
      <c r="AM21" s="174">
        <f t="shared" si="1"/>
        <v>39</v>
      </c>
      <c r="AN21" s="175">
        <f t="shared" si="4"/>
        <v>2</v>
      </c>
      <c r="AO21" s="171">
        <v>1</v>
      </c>
      <c r="AP21" s="376">
        <v>4</v>
      </c>
      <c r="AQ21" s="172">
        <v>4</v>
      </c>
      <c r="AR21" s="136">
        <v>1</v>
      </c>
      <c r="AS21" s="137">
        <v>4</v>
      </c>
      <c r="AT21" s="137">
        <v>5</v>
      </c>
      <c r="AU21" s="136"/>
      <c r="AV21" s="137"/>
      <c r="AW21" s="137"/>
      <c r="AX21" s="137">
        <v>4</v>
      </c>
      <c r="AY21" s="137">
        <v>4</v>
      </c>
      <c r="AZ21" s="137"/>
      <c r="BA21" s="137"/>
      <c r="BB21" s="170">
        <v>4</v>
      </c>
      <c r="BC21" s="86">
        <f t="shared" si="2"/>
        <v>46.666666666666664</v>
      </c>
      <c r="BD21" s="104"/>
      <c r="BE21" s="105"/>
      <c r="BF21" s="99">
        <f t="shared" si="5"/>
        <v>46.666666666666664</v>
      </c>
      <c r="BG21" s="100" t="str">
        <f t="shared" si="6"/>
        <v>FX</v>
      </c>
      <c r="BH21" s="304">
        <f t="shared" si="7"/>
        <v>2</v>
      </c>
      <c r="BI21" s="136"/>
      <c r="BJ21" s="172"/>
      <c r="BK21" s="354" t="s">
        <v>155</v>
      </c>
      <c r="BL21" s="340"/>
      <c r="BM21" s="340"/>
      <c r="BN21" s="340"/>
      <c r="BO21" s="341"/>
    </row>
    <row r="22" spans="1:67" ht="19.5" thickBot="1">
      <c r="A22" s="203">
        <v>19</v>
      </c>
      <c r="B22" s="361" t="s">
        <v>156</v>
      </c>
      <c r="C22" s="211">
        <v>2</v>
      </c>
      <c r="D22" s="204">
        <v>5</v>
      </c>
      <c r="E22" s="204">
        <v>4</v>
      </c>
      <c r="F22" s="398">
        <v>2</v>
      </c>
      <c r="G22" s="180">
        <v>5</v>
      </c>
      <c r="H22" s="182">
        <v>1</v>
      </c>
      <c r="I22" s="179">
        <v>5</v>
      </c>
      <c r="J22" s="179">
        <v>4</v>
      </c>
      <c r="K22" s="179"/>
      <c r="L22" s="181">
        <v>5</v>
      </c>
      <c r="M22" s="182">
        <v>1</v>
      </c>
      <c r="N22" s="179">
        <v>5</v>
      </c>
      <c r="O22" s="179">
        <v>4</v>
      </c>
      <c r="P22" s="179">
        <v>5</v>
      </c>
      <c r="Q22" s="179">
        <v>4</v>
      </c>
      <c r="R22" s="180">
        <v>4</v>
      </c>
      <c r="S22" s="183">
        <f t="shared" si="0"/>
        <v>21</v>
      </c>
      <c r="T22" s="184">
        <f t="shared" si="3"/>
        <v>2</v>
      </c>
      <c r="U22" s="182">
        <v>1</v>
      </c>
      <c r="V22" s="179">
        <v>4</v>
      </c>
      <c r="W22" s="179">
        <v>5</v>
      </c>
      <c r="X22" s="179">
        <v>4</v>
      </c>
      <c r="Y22" s="179">
        <v>5</v>
      </c>
      <c r="Z22" s="180">
        <v>4</v>
      </c>
      <c r="AA22" s="178">
        <v>1</v>
      </c>
      <c r="AB22" s="179"/>
      <c r="AC22" s="404">
        <v>4</v>
      </c>
      <c r="AD22" s="205">
        <v>5</v>
      </c>
      <c r="AE22" s="179">
        <v>5</v>
      </c>
      <c r="AF22" s="420">
        <v>2</v>
      </c>
      <c r="AG22" s="182">
        <v>1</v>
      </c>
      <c r="AH22" s="205">
        <v>4</v>
      </c>
      <c r="AI22" s="205">
        <v>4</v>
      </c>
      <c r="AJ22" s="179">
        <v>5</v>
      </c>
      <c r="AK22" s="179">
        <v>5</v>
      </c>
      <c r="AL22" s="179">
        <v>4</v>
      </c>
      <c r="AM22" s="185">
        <f t="shared" si="1"/>
        <v>39</v>
      </c>
      <c r="AN22" s="186">
        <f t="shared" si="4"/>
        <v>2</v>
      </c>
      <c r="AO22" s="178"/>
      <c r="AP22" s="376">
        <v>3</v>
      </c>
      <c r="AQ22" s="181"/>
      <c r="AR22" s="182">
        <v>1</v>
      </c>
      <c r="AS22" s="179">
        <v>4</v>
      </c>
      <c r="AT22" s="179">
        <v>5</v>
      </c>
      <c r="AU22" s="182"/>
      <c r="AV22" s="179"/>
      <c r="AW22" s="179"/>
      <c r="AX22" s="179">
        <v>4</v>
      </c>
      <c r="AY22" s="179"/>
      <c r="AZ22" s="179"/>
      <c r="BA22" s="179"/>
      <c r="BB22" s="180">
        <v>4</v>
      </c>
      <c r="BC22" s="187">
        <f t="shared" si="2"/>
        <v>40</v>
      </c>
      <c r="BD22" s="188"/>
      <c r="BE22" s="189"/>
      <c r="BF22" s="190">
        <f t="shared" si="5"/>
        <v>40</v>
      </c>
      <c r="BG22" s="191" t="str">
        <f t="shared" si="6"/>
        <v>FX</v>
      </c>
      <c r="BH22" s="312">
        <f t="shared" si="7"/>
        <v>2</v>
      </c>
      <c r="BI22" s="182"/>
      <c r="BJ22" s="181"/>
      <c r="BK22" s="355" t="s">
        <v>157</v>
      </c>
      <c r="BL22" s="349"/>
      <c r="BM22" s="349"/>
      <c r="BN22" s="349"/>
      <c r="BO22" s="350"/>
    </row>
    <row r="23" spans="1:67" ht="18.75">
      <c r="B23" s="425" t="s">
        <v>336</v>
      </c>
    </row>
    <row r="24" spans="1:67">
      <c r="A24">
        <v>1</v>
      </c>
      <c r="B24" t="s">
        <v>325</v>
      </c>
      <c r="K24" t="s">
        <v>252</v>
      </c>
    </row>
    <row r="25" spans="1:67">
      <c r="A25">
        <v>2</v>
      </c>
      <c r="B25" t="s">
        <v>326</v>
      </c>
      <c r="U25" t="s">
        <v>276</v>
      </c>
    </row>
    <row r="26" spans="1:67">
      <c r="A26">
        <v>3</v>
      </c>
      <c r="B26" t="s">
        <v>327</v>
      </c>
    </row>
    <row r="27" spans="1:67">
      <c r="A27">
        <v>4</v>
      </c>
      <c r="B27" t="s">
        <v>328</v>
      </c>
      <c r="I27" s="426" t="s">
        <v>341</v>
      </c>
    </row>
    <row r="28" spans="1:67">
      <c r="A28">
        <v>5</v>
      </c>
      <c r="B28" t="s">
        <v>329</v>
      </c>
      <c r="I28" t="s">
        <v>340</v>
      </c>
    </row>
    <row r="29" spans="1:67">
      <c r="A29">
        <v>6</v>
      </c>
      <c r="B29" t="s">
        <v>313</v>
      </c>
    </row>
    <row r="30" spans="1:67">
      <c r="A30">
        <v>7</v>
      </c>
      <c r="B30" t="s">
        <v>330</v>
      </c>
    </row>
    <row r="31" spans="1:67">
      <c r="A31">
        <v>8</v>
      </c>
      <c r="B31" t="s">
        <v>331</v>
      </c>
    </row>
    <row r="32" spans="1:67">
      <c r="A32">
        <v>9</v>
      </c>
      <c r="B32" t="s">
        <v>332</v>
      </c>
    </row>
    <row r="33" spans="1:2">
      <c r="A33" s="424">
        <v>10</v>
      </c>
      <c r="B33" t="s">
        <v>333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913"/>
    <hyperlink ref="B7" r:id="rId2" tooltip="Информация о студенте" display="http://dispace.edu.nstu.ru/personal/index/38938"/>
    <hyperlink ref="B8" r:id="rId3" tooltip="Информация о студенте" display="http://dispace.edu.nstu.ru/personal/index/38936"/>
    <hyperlink ref="B9" r:id="rId4" tooltip="Информация о студенте" display="http://dispace.edu.nstu.ru/personal/index/38910"/>
    <hyperlink ref="B10" r:id="rId5" tooltip="Информация о студенте" display="http://dispace.edu.nstu.ru/personal/index/38895"/>
    <hyperlink ref="B11" r:id="rId6" tooltip="Информация о студенте" display="http://dispace.edu.nstu.ru/personal/index/38947"/>
    <hyperlink ref="B12" r:id="rId7" tooltip="Информация о студенте" display="http://dispace.edu.nstu.ru/personal/index/38953"/>
    <hyperlink ref="B13" r:id="rId8" tooltip="Информация о студенте" display="http://dispace.edu.nstu.ru/personal/index/38946"/>
    <hyperlink ref="B14" r:id="rId9" tooltip="Информация о студенте" display="http://dispace.edu.nstu.ru/personal/index/38920"/>
    <hyperlink ref="B15" r:id="rId10" tooltip="Информация о студенте" display="http://dispace.edu.nstu.ru/personal/index/38918"/>
    <hyperlink ref="B16" r:id="rId11" tooltip="Информация о студенте" display="http://dispace.edu.nstu.ru/personal/index/38923"/>
    <hyperlink ref="B17" r:id="rId12" tooltip="Информация о студенте" display="http://dispace.edu.nstu.ru/personal/index/38924"/>
    <hyperlink ref="B18" r:id="rId13" tooltip="Информация о студенте" display="http://dispace.edu.nstu.ru/personal/index/38905"/>
    <hyperlink ref="B19" r:id="rId14" tooltip="Информация о студенте" display="http://dispace.edu.nstu.ru/personal/index/38957"/>
    <hyperlink ref="B20" r:id="rId15" tooltip="Информация о студенте" display="http://dispace.edu.nstu.ru/personal/index/38931"/>
    <hyperlink ref="B21" r:id="rId16" tooltip="Информация о студенте" display="http://dispace.edu.nstu.ru/personal/index/38909"/>
    <hyperlink ref="B22" r:id="rId17" tooltip="Информация о студенте" display="http://dispace.edu.nstu.ru/personal/index/38959"/>
    <hyperlink ref="AU1" r:id="rId18"/>
    <hyperlink ref="AU2" r:id="rId19" display="http://dispace.edu.nstu.ru/didesk/course/show/1033"/>
    <hyperlink ref="AU3" r:id="rId20"/>
  </hyperlinks>
  <pageMargins left="0.7" right="0.7" top="0.75" bottom="0.75" header="0.3" footer="0.3"/>
  <pageSetup paperSize="9" orientation="portrait" r:id="rId2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O13"/>
  <sheetViews>
    <sheetView zoomScale="80" zoomScaleNormal="80" workbookViewId="0">
      <selection activeCell="BJ22" sqref="BJ22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265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37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13" t="s">
        <v>46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285</v>
      </c>
      <c r="C6" s="76"/>
      <c r="D6" s="77"/>
      <c r="E6" s="78"/>
      <c r="F6" s="387"/>
      <c r="G6" s="80"/>
      <c r="H6" s="76"/>
      <c r="I6" s="78"/>
      <c r="J6" s="78"/>
      <c r="K6" s="79"/>
      <c r="L6" s="82"/>
      <c r="M6" s="76"/>
      <c r="N6" s="83"/>
      <c r="O6" s="84"/>
      <c r="P6" s="84"/>
      <c r="Q6" s="84"/>
      <c r="R6" s="85"/>
      <c r="S6" s="86">
        <f t="shared" ref="S6:S11" si="0">IF(SUM(C6:R6)/2.5&lt;=21,SUM(C6:R6)/2.5,21)</f>
        <v>0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78"/>
      <c r="AD6" s="78"/>
      <c r="AE6" s="90"/>
      <c r="AF6" s="79"/>
      <c r="AG6" s="76"/>
      <c r="AH6" s="81"/>
      <c r="AI6" s="81"/>
      <c r="AJ6" s="78"/>
      <c r="AK6" s="78"/>
      <c r="AL6" s="78"/>
      <c r="AM6" s="86">
        <f t="shared" ref="AM6:AM11" si="1">IF(SUM(U6:AL6,S6)/2&lt;=39,SUM(U6:AL6,S6)/2,39)</f>
        <v>0</v>
      </c>
      <c r="AN6" s="87">
        <f>IF(AM6&lt;15,0,IF(AM6&lt;30,1,2))</f>
        <v>0</v>
      </c>
      <c r="AO6" s="76"/>
      <c r="AP6" s="37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0</v>
      </c>
      <c r="BD6" s="97"/>
      <c r="BE6" s="98"/>
      <c r="BF6" s="99">
        <f>IF(SUM(BC6,BD6:BE6)&lt;=100,SUM(BC6,BD6:BE6),100)</f>
        <v>0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6"/>
      <c r="BL6" s="207"/>
      <c r="BM6" s="207"/>
      <c r="BN6" s="207"/>
      <c r="BO6" s="339"/>
    </row>
    <row r="7" spans="1:67" ht="18.75">
      <c r="A7" s="74">
        <v>2</v>
      </c>
      <c r="B7" s="75" t="s">
        <v>286</v>
      </c>
      <c r="C7" s="76"/>
      <c r="D7" s="77"/>
      <c r="E7" s="78"/>
      <c r="F7" s="79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1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79"/>
      <c r="AD7" s="78"/>
      <c r="AE7" s="90"/>
      <c r="AF7" s="79"/>
      <c r="AG7" s="76"/>
      <c r="AH7" s="81"/>
      <c r="AI7" s="81"/>
      <c r="AJ7" s="78"/>
      <c r="AK7" s="78"/>
      <c r="AL7" s="78"/>
      <c r="AM7" s="86">
        <f t="shared" si="1"/>
        <v>0</v>
      </c>
      <c r="AN7" s="87">
        <f t="shared" ref="AN7:AN11" si="4">IF(AM7&lt;15,0,IF(AM7&lt;30,1,2))</f>
        <v>0</v>
      </c>
      <c r="AO7" s="76"/>
      <c r="AP7" s="37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1" si="5">IF(SUM(BC7,BD7:BE7)&lt;=100,SUM(BC7,BD7:BE7),100)</f>
        <v>0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408" t="s">
        <v>317</v>
      </c>
      <c r="BL7" s="409"/>
      <c r="BM7" s="340"/>
      <c r="BN7" s="340"/>
      <c r="BO7" s="341"/>
    </row>
    <row r="8" spans="1:67" ht="18.75">
      <c r="A8" s="108">
        <v>3</v>
      </c>
      <c r="B8" s="75" t="s">
        <v>287</v>
      </c>
      <c r="C8" s="109"/>
      <c r="D8" s="110"/>
      <c r="E8" s="111"/>
      <c r="F8" s="387"/>
      <c r="G8" s="113"/>
      <c r="H8" s="109"/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80"/>
      <c r="AD8" s="111"/>
      <c r="AE8" s="90"/>
      <c r="AF8" s="112"/>
      <c r="AG8" s="109"/>
      <c r="AH8" s="114"/>
      <c r="AI8" s="114"/>
      <c r="AJ8" s="111"/>
      <c r="AK8" s="111"/>
      <c r="AL8" s="111"/>
      <c r="AM8" s="119">
        <f t="shared" si="1"/>
        <v>0</v>
      </c>
      <c r="AN8" s="120">
        <f t="shared" si="4"/>
        <v>0</v>
      </c>
      <c r="AO8" s="109"/>
      <c r="AP8" s="37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42"/>
      <c r="BL8" s="343"/>
      <c r="BM8" s="343"/>
      <c r="BN8" s="343"/>
      <c r="BO8" s="344"/>
    </row>
    <row r="9" spans="1:67" ht="18.75">
      <c r="A9" s="74">
        <v>4</v>
      </c>
      <c r="B9" s="75"/>
      <c r="C9" s="76"/>
      <c r="D9" s="77"/>
      <c r="E9" s="78"/>
      <c r="F9" s="387"/>
      <c r="G9" s="80"/>
      <c r="H9" s="76"/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0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72"/>
      <c r="AD9" s="78"/>
      <c r="AE9" s="134"/>
      <c r="AF9" s="79"/>
      <c r="AG9" s="76"/>
      <c r="AH9" s="81"/>
      <c r="AI9" s="81"/>
      <c r="AJ9" s="78"/>
      <c r="AK9" s="78"/>
      <c r="AL9" s="78"/>
      <c r="AM9" s="86">
        <f t="shared" si="1"/>
        <v>0</v>
      </c>
      <c r="AN9" s="87">
        <f t="shared" si="4"/>
        <v>0</v>
      </c>
      <c r="AO9" s="76"/>
      <c r="AP9" s="37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0</v>
      </c>
      <c r="BD9" s="104"/>
      <c r="BE9" s="105"/>
      <c r="BF9" s="99">
        <f t="shared" si="5"/>
        <v>0</v>
      </c>
      <c r="BG9" s="100" t="str">
        <f t="shared" si="6"/>
        <v>F</v>
      </c>
      <c r="BH9" s="101">
        <f t="shared" si="7"/>
        <v>2</v>
      </c>
      <c r="BI9" s="106"/>
      <c r="BJ9" s="107"/>
      <c r="BK9" s="208"/>
      <c r="BL9" s="340"/>
      <c r="BM9" s="340"/>
      <c r="BN9" s="340"/>
      <c r="BO9" s="341"/>
    </row>
    <row r="10" spans="1:67" ht="18.75">
      <c r="A10" s="74">
        <v>5</v>
      </c>
      <c r="B10" s="75"/>
      <c r="C10" s="76"/>
      <c r="D10" s="77"/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80"/>
      <c r="AD10" s="78"/>
      <c r="AE10" s="90"/>
      <c r="AF10" s="79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7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208"/>
      <c r="BL10" s="340"/>
      <c r="BM10" s="340"/>
      <c r="BN10" s="340"/>
      <c r="BO10" s="341"/>
    </row>
    <row r="11" spans="1:67" ht="19.5" thickBot="1">
      <c r="A11" s="212">
        <v>6</v>
      </c>
      <c r="B11" s="213"/>
      <c r="C11" s="214"/>
      <c r="D11" s="215"/>
      <c r="E11" s="216"/>
      <c r="F11" s="217"/>
      <c r="G11" s="218"/>
      <c r="H11" s="214"/>
      <c r="I11" s="216"/>
      <c r="J11" s="216"/>
      <c r="K11" s="217"/>
      <c r="L11" s="220"/>
      <c r="M11" s="214"/>
      <c r="N11" s="221"/>
      <c r="O11" s="216"/>
      <c r="P11" s="216"/>
      <c r="Q11" s="217"/>
      <c r="R11" s="222"/>
      <c r="S11" s="187">
        <f t="shared" si="0"/>
        <v>0</v>
      </c>
      <c r="T11" s="184">
        <f t="shared" si="3"/>
        <v>0</v>
      </c>
      <c r="U11" s="214"/>
      <c r="V11" s="223"/>
      <c r="W11" s="223"/>
      <c r="X11" s="216"/>
      <c r="Y11" s="216"/>
      <c r="Z11" s="218"/>
      <c r="AA11" s="214"/>
      <c r="AB11" s="224"/>
      <c r="AC11" s="381"/>
      <c r="AD11" s="216"/>
      <c r="AE11" s="225"/>
      <c r="AF11" s="217"/>
      <c r="AG11" s="214"/>
      <c r="AH11" s="219"/>
      <c r="AI11" s="219"/>
      <c r="AJ11" s="216"/>
      <c r="AK11" s="216"/>
      <c r="AL11" s="216"/>
      <c r="AM11" s="187">
        <f t="shared" si="1"/>
        <v>0</v>
      </c>
      <c r="AN11" s="184">
        <f t="shared" si="4"/>
        <v>0</v>
      </c>
      <c r="AO11" s="214"/>
      <c r="AP11" s="372"/>
      <c r="AQ11" s="226"/>
      <c r="AR11" s="227"/>
      <c r="AS11" s="228"/>
      <c r="AT11" s="228"/>
      <c r="AU11" s="227"/>
      <c r="AV11" s="226"/>
      <c r="AW11" s="216"/>
      <c r="AX11" s="228"/>
      <c r="AY11" s="225"/>
      <c r="AZ11" s="224"/>
      <c r="BA11" s="229"/>
      <c r="BB11" s="230"/>
      <c r="BC11" s="231">
        <f t="shared" si="2"/>
        <v>0</v>
      </c>
      <c r="BD11" s="188"/>
      <c r="BE11" s="189"/>
      <c r="BF11" s="190">
        <f t="shared" si="5"/>
        <v>0</v>
      </c>
      <c r="BG11" s="191" t="str">
        <f t="shared" si="6"/>
        <v>F</v>
      </c>
      <c r="BH11" s="232">
        <f t="shared" si="7"/>
        <v>2</v>
      </c>
      <c r="BI11" s="233"/>
      <c r="BJ11" s="234"/>
      <c r="BK11" s="348"/>
      <c r="BL11" s="349"/>
      <c r="BM11" s="349"/>
      <c r="BN11" s="349"/>
      <c r="BO11" s="350"/>
    </row>
    <row r="12" spans="1:67">
      <c r="B12" s="75"/>
    </row>
    <row r="13" spans="1:67">
      <c r="B13" s="406"/>
      <c r="H13" t="s">
        <v>252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  <pageSetup paperSize="9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BO16"/>
  <sheetViews>
    <sheetView zoomScale="80" zoomScaleNormal="80" workbookViewId="0">
      <selection activeCell="O15" sqref="O15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265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37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13" t="s">
        <v>46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288</v>
      </c>
      <c r="C6" s="76"/>
      <c r="D6" s="77"/>
      <c r="E6" s="78"/>
      <c r="F6" s="387"/>
      <c r="G6" s="80"/>
      <c r="H6" s="76"/>
      <c r="I6" s="78"/>
      <c r="J6" s="78"/>
      <c r="K6" s="79"/>
      <c r="L6" s="82"/>
      <c r="M6" s="76"/>
      <c r="N6" s="83"/>
      <c r="O6" s="84"/>
      <c r="P6" s="84"/>
      <c r="Q6" s="84"/>
      <c r="R6" s="85"/>
      <c r="S6" s="86">
        <f t="shared" ref="S6:S11" si="0">IF(SUM(C6:R6)/2.5&lt;=21,SUM(C6:R6)/2.5,21)</f>
        <v>0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78"/>
      <c r="AD6" s="78"/>
      <c r="AE6" s="90"/>
      <c r="AF6" s="79"/>
      <c r="AG6" s="76"/>
      <c r="AH6" s="81"/>
      <c r="AI6" s="81"/>
      <c r="AJ6" s="78"/>
      <c r="AK6" s="78"/>
      <c r="AL6" s="78"/>
      <c r="AM6" s="86">
        <f t="shared" ref="AM6:AM11" si="1">IF(SUM(U6:AL6,S6)/2&lt;=39,SUM(U6:AL6,S6)/2,39)</f>
        <v>0</v>
      </c>
      <c r="AN6" s="87">
        <f>IF(AM6&lt;15,0,IF(AM6&lt;30,1,2))</f>
        <v>0</v>
      </c>
      <c r="AO6" s="76"/>
      <c r="AP6" s="37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0</v>
      </c>
      <c r="BD6" s="97"/>
      <c r="BE6" s="98"/>
      <c r="BF6" s="99">
        <f>IF(SUM(BC6,BD6:BE6)&lt;=100,SUM(BC6,BD6:BE6),100)</f>
        <v>0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410" t="s">
        <v>316</v>
      </c>
      <c r="BL6" s="411"/>
      <c r="BM6" s="411"/>
      <c r="BN6" s="411"/>
      <c r="BO6" s="339"/>
    </row>
    <row r="7" spans="1:67" ht="18.75">
      <c r="A7" s="74">
        <v>2</v>
      </c>
      <c r="B7" s="75" t="s">
        <v>289</v>
      </c>
      <c r="C7" s="76"/>
      <c r="D7" s="77"/>
      <c r="E7" s="78"/>
      <c r="F7" s="79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1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79"/>
      <c r="AD7" s="78"/>
      <c r="AE7" s="90"/>
      <c r="AF7" s="79"/>
      <c r="AG7" s="76"/>
      <c r="AH7" s="81"/>
      <c r="AI7" s="81"/>
      <c r="AJ7" s="78"/>
      <c r="AK7" s="78"/>
      <c r="AL7" s="78"/>
      <c r="AM7" s="86">
        <f t="shared" si="1"/>
        <v>0</v>
      </c>
      <c r="AN7" s="87">
        <f t="shared" ref="AN7:AN11" si="4">IF(AM7&lt;15,0,IF(AM7&lt;30,1,2))</f>
        <v>0</v>
      </c>
      <c r="AO7" s="76"/>
      <c r="AP7" s="37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1" si="5">IF(SUM(BC7,BD7:BE7)&lt;=100,SUM(BC7,BD7:BE7),100)</f>
        <v>0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408" t="s">
        <v>313</v>
      </c>
      <c r="BL7" s="340"/>
      <c r="BM7" s="340"/>
      <c r="BN7" s="340"/>
      <c r="BO7" s="341"/>
    </row>
    <row r="8" spans="1:67" ht="18.75">
      <c r="A8" s="108">
        <v>3</v>
      </c>
      <c r="B8" s="75" t="s">
        <v>290</v>
      </c>
      <c r="C8" s="109"/>
      <c r="D8" s="110"/>
      <c r="E8" s="111"/>
      <c r="F8" s="387"/>
      <c r="G8" s="113"/>
      <c r="H8" s="109"/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80"/>
      <c r="AD8" s="111"/>
      <c r="AE8" s="90"/>
      <c r="AF8" s="112"/>
      <c r="AG8" s="109"/>
      <c r="AH8" s="114"/>
      <c r="AI8" s="114"/>
      <c r="AJ8" s="111"/>
      <c r="AK8" s="111"/>
      <c r="AL8" s="111"/>
      <c r="AM8" s="119">
        <f t="shared" si="1"/>
        <v>0</v>
      </c>
      <c r="AN8" s="120">
        <f t="shared" si="4"/>
        <v>0</v>
      </c>
      <c r="AO8" s="109"/>
      <c r="AP8" s="37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412" t="s">
        <v>318</v>
      </c>
      <c r="BL8" s="413"/>
      <c r="BM8" s="413"/>
      <c r="BN8" s="343"/>
      <c r="BO8" s="344"/>
    </row>
    <row r="9" spans="1:67" ht="18.75">
      <c r="A9" s="74">
        <v>4</v>
      </c>
      <c r="B9" s="75" t="s">
        <v>291</v>
      </c>
      <c r="C9" s="76"/>
      <c r="D9" s="77"/>
      <c r="E9" s="78"/>
      <c r="F9" s="387"/>
      <c r="G9" s="80"/>
      <c r="H9" s="76"/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0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72"/>
      <c r="AD9" s="78"/>
      <c r="AE9" s="134"/>
      <c r="AF9" s="79"/>
      <c r="AG9" s="76"/>
      <c r="AH9" s="81"/>
      <c r="AI9" s="81"/>
      <c r="AJ9" s="78"/>
      <c r="AK9" s="78"/>
      <c r="AL9" s="78"/>
      <c r="AM9" s="86">
        <f t="shared" si="1"/>
        <v>0</v>
      </c>
      <c r="AN9" s="87">
        <f t="shared" si="4"/>
        <v>0</v>
      </c>
      <c r="AO9" s="76"/>
      <c r="AP9" s="37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0</v>
      </c>
      <c r="BD9" s="104"/>
      <c r="BE9" s="105"/>
      <c r="BF9" s="99">
        <f t="shared" si="5"/>
        <v>0</v>
      </c>
      <c r="BG9" s="100" t="str">
        <f t="shared" si="6"/>
        <v>F</v>
      </c>
      <c r="BH9" s="101">
        <f t="shared" si="7"/>
        <v>2</v>
      </c>
      <c r="BI9" s="106"/>
      <c r="BJ9" s="107"/>
      <c r="BK9" s="408" t="s">
        <v>317</v>
      </c>
      <c r="BL9" s="409"/>
      <c r="BM9" s="409"/>
      <c r="BN9" s="409"/>
      <c r="BO9" s="341"/>
    </row>
    <row r="10" spans="1:67" ht="18.75">
      <c r="A10" s="74">
        <v>5</v>
      </c>
      <c r="B10" s="75" t="s">
        <v>292</v>
      </c>
      <c r="C10" s="76"/>
      <c r="D10" s="77"/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80"/>
      <c r="AD10" s="78"/>
      <c r="AE10" s="90"/>
      <c r="AF10" s="79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7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408" t="s">
        <v>313</v>
      </c>
      <c r="BL10" s="409"/>
      <c r="BM10" s="409"/>
      <c r="BN10" s="340"/>
      <c r="BO10" s="341"/>
    </row>
    <row r="11" spans="1:67" ht="19.5" thickBot="1">
      <c r="A11" s="212">
        <v>6</v>
      </c>
      <c r="B11" s="213" t="s">
        <v>293</v>
      </c>
      <c r="C11" s="214"/>
      <c r="D11" s="215"/>
      <c r="E11" s="216"/>
      <c r="F11" s="217"/>
      <c r="G11" s="218"/>
      <c r="H11" s="214"/>
      <c r="I11" s="216"/>
      <c r="J11" s="216"/>
      <c r="K11" s="217"/>
      <c r="L11" s="220"/>
      <c r="M11" s="214"/>
      <c r="N11" s="221"/>
      <c r="O11" s="216"/>
      <c r="P11" s="216"/>
      <c r="Q11" s="217"/>
      <c r="R11" s="222"/>
      <c r="S11" s="187">
        <f t="shared" si="0"/>
        <v>0</v>
      </c>
      <c r="T11" s="184">
        <f t="shared" si="3"/>
        <v>0</v>
      </c>
      <c r="U11" s="214"/>
      <c r="V11" s="223"/>
      <c r="W11" s="223"/>
      <c r="X11" s="216"/>
      <c r="Y11" s="216"/>
      <c r="Z11" s="218"/>
      <c r="AA11" s="214"/>
      <c r="AB11" s="224"/>
      <c r="AC11" s="381"/>
      <c r="AD11" s="216"/>
      <c r="AE11" s="225"/>
      <c r="AF11" s="217"/>
      <c r="AG11" s="214"/>
      <c r="AH11" s="219"/>
      <c r="AI11" s="219"/>
      <c r="AJ11" s="216"/>
      <c r="AK11" s="216"/>
      <c r="AL11" s="216"/>
      <c r="AM11" s="187">
        <f t="shared" si="1"/>
        <v>0</v>
      </c>
      <c r="AN11" s="184">
        <f t="shared" si="4"/>
        <v>0</v>
      </c>
      <c r="AO11" s="214"/>
      <c r="AP11" s="372"/>
      <c r="AQ11" s="226"/>
      <c r="AR11" s="227"/>
      <c r="AS11" s="228"/>
      <c r="AT11" s="228"/>
      <c r="AU11" s="227"/>
      <c r="AV11" s="226"/>
      <c r="AW11" s="216"/>
      <c r="AX11" s="228"/>
      <c r="AY11" s="225"/>
      <c r="AZ11" s="224"/>
      <c r="BA11" s="229"/>
      <c r="BB11" s="230"/>
      <c r="BC11" s="231">
        <f t="shared" si="2"/>
        <v>0</v>
      </c>
      <c r="BD11" s="188"/>
      <c r="BE11" s="189"/>
      <c r="BF11" s="190">
        <f t="shared" si="5"/>
        <v>0</v>
      </c>
      <c r="BG11" s="191" t="str">
        <f t="shared" si="6"/>
        <v>F</v>
      </c>
      <c r="BH11" s="232">
        <f t="shared" si="7"/>
        <v>2</v>
      </c>
      <c r="BI11" s="233"/>
      <c r="BJ11" s="234"/>
      <c r="BK11" s="348"/>
      <c r="BL11" s="349"/>
      <c r="BM11" s="349"/>
      <c r="BN11" s="349"/>
      <c r="BO11" s="350"/>
    </row>
    <row r="12" spans="1:67">
      <c r="B12" s="75"/>
    </row>
    <row r="13" spans="1:67">
      <c r="B13" s="406" t="s">
        <v>315</v>
      </c>
    </row>
    <row r="14" spans="1:67">
      <c r="B14" s="406" t="s">
        <v>314</v>
      </c>
    </row>
    <row r="16" spans="1:67">
      <c r="H16" t="s">
        <v>252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>
  <dimension ref="A1:BO13"/>
  <sheetViews>
    <sheetView zoomScale="80" zoomScaleNormal="80" workbookViewId="0">
      <selection activeCell="Q18" sqref="Q18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265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37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13" t="s">
        <v>46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294</v>
      </c>
      <c r="C6" s="76"/>
      <c r="D6" s="77"/>
      <c r="E6" s="78"/>
      <c r="F6" s="387"/>
      <c r="G6" s="80"/>
      <c r="H6" s="76"/>
      <c r="I6" s="78"/>
      <c r="J6" s="78"/>
      <c r="K6" s="79"/>
      <c r="L6" s="82"/>
      <c r="M6" s="76"/>
      <c r="N6" s="83"/>
      <c r="O6" s="84"/>
      <c r="P6" s="84"/>
      <c r="Q6" s="84"/>
      <c r="R6" s="85"/>
      <c r="S6" s="86">
        <f t="shared" ref="S6:S11" si="0">IF(SUM(C6:R6)/2.5&lt;=21,SUM(C6:R6)/2.5,21)</f>
        <v>0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78"/>
      <c r="AD6" s="78"/>
      <c r="AE6" s="90"/>
      <c r="AF6" s="79"/>
      <c r="AG6" s="76"/>
      <c r="AH6" s="81"/>
      <c r="AI6" s="81"/>
      <c r="AJ6" s="78"/>
      <c r="AK6" s="78"/>
      <c r="AL6" s="78"/>
      <c r="AM6" s="86">
        <f t="shared" ref="AM6:AM11" si="1">IF(SUM(U6:AL6,S6)/2&lt;=39,SUM(U6:AL6,S6)/2,39)</f>
        <v>0</v>
      </c>
      <c r="AN6" s="87">
        <f>IF(AM6&lt;15,0,IF(AM6&lt;30,1,2))</f>
        <v>0</v>
      </c>
      <c r="AO6" s="76"/>
      <c r="AP6" s="37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0</v>
      </c>
      <c r="BD6" s="97"/>
      <c r="BE6" s="98"/>
      <c r="BF6" s="99">
        <f>IF(SUM(BC6,BD6:BE6)&lt;=100,SUM(BC6,BD6:BE6),100)</f>
        <v>0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6" t="s">
        <v>264</v>
      </c>
      <c r="BL6" s="207"/>
      <c r="BM6" s="207"/>
      <c r="BN6" s="207"/>
      <c r="BO6" s="339"/>
    </row>
    <row r="7" spans="1:67" ht="18.75">
      <c r="A7" s="74">
        <v>2</v>
      </c>
      <c r="B7" s="75" t="s">
        <v>295</v>
      </c>
      <c r="C7" s="76"/>
      <c r="D7" s="77"/>
      <c r="E7" s="78"/>
      <c r="F7" s="79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1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79"/>
      <c r="AD7" s="78"/>
      <c r="AE7" s="90"/>
      <c r="AF7" s="79"/>
      <c r="AG7" s="76"/>
      <c r="AH7" s="81"/>
      <c r="AI7" s="81"/>
      <c r="AJ7" s="78"/>
      <c r="AK7" s="78"/>
      <c r="AL7" s="78"/>
      <c r="AM7" s="86">
        <f t="shared" si="1"/>
        <v>0</v>
      </c>
      <c r="AN7" s="87">
        <f t="shared" ref="AN7:AN11" si="4">IF(AM7&lt;15,0,IF(AM7&lt;30,1,2))</f>
        <v>0</v>
      </c>
      <c r="AO7" s="76"/>
      <c r="AP7" s="37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1" si="5">IF(SUM(BC7,BD7:BE7)&lt;=100,SUM(BC7,BD7:BE7),100)</f>
        <v>0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8" t="s">
        <v>263</v>
      </c>
      <c r="BL7" s="340"/>
      <c r="BM7" s="340"/>
      <c r="BN7" s="340"/>
      <c r="BO7" s="341"/>
    </row>
    <row r="8" spans="1:67" ht="18.75">
      <c r="A8" s="108">
        <v>3</v>
      </c>
      <c r="B8" s="75" t="s">
        <v>296</v>
      </c>
      <c r="C8" s="109"/>
      <c r="D8" s="110"/>
      <c r="E8" s="111"/>
      <c r="F8" s="387"/>
      <c r="G8" s="113"/>
      <c r="H8" s="109"/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80"/>
      <c r="AD8" s="111"/>
      <c r="AE8" s="90"/>
      <c r="AF8" s="112"/>
      <c r="AG8" s="109"/>
      <c r="AH8" s="114"/>
      <c r="AI8" s="114"/>
      <c r="AJ8" s="111"/>
      <c r="AK8" s="111"/>
      <c r="AL8" s="111"/>
      <c r="AM8" s="119">
        <f t="shared" si="1"/>
        <v>0</v>
      </c>
      <c r="AN8" s="120">
        <f t="shared" si="4"/>
        <v>0</v>
      </c>
      <c r="AO8" s="109"/>
      <c r="AP8" s="37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42" t="s">
        <v>263</v>
      </c>
      <c r="BL8" s="343"/>
      <c r="BM8" s="343"/>
      <c r="BN8" s="343"/>
      <c r="BO8" s="344"/>
    </row>
    <row r="9" spans="1:67" ht="18.75">
      <c r="A9" s="74">
        <v>4</v>
      </c>
      <c r="B9" s="75" t="s">
        <v>297</v>
      </c>
      <c r="C9" s="76"/>
      <c r="D9" s="77"/>
      <c r="E9" s="78"/>
      <c r="F9" s="387"/>
      <c r="G9" s="80"/>
      <c r="H9" s="76"/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0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72"/>
      <c r="AD9" s="78"/>
      <c r="AE9" s="134"/>
      <c r="AF9" s="79"/>
      <c r="AG9" s="76"/>
      <c r="AH9" s="81"/>
      <c r="AI9" s="81"/>
      <c r="AJ9" s="78"/>
      <c r="AK9" s="78"/>
      <c r="AL9" s="78"/>
      <c r="AM9" s="86">
        <f t="shared" si="1"/>
        <v>0</v>
      </c>
      <c r="AN9" s="87">
        <f t="shared" si="4"/>
        <v>0</v>
      </c>
      <c r="AO9" s="76"/>
      <c r="AP9" s="37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0</v>
      </c>
      <c r="BD9" s="104"/>
      <c r="BE9" s="105"/>
      <c r="BF9" s="99">
        <f t="shared" si="5"/>
        <v>0</v>
      </c>
      <c r="BG9" s="100" t="str">
        <f t="shared" si="6"/>
        <v>F</v>
      </c>
      <c r="BH9" s="101">
        <f t="shared" si="7"/>
        <v>2</v>
      </c>
      <c r="BI9" s="106"/>
      <c r="BJ9" s="107"/>
      <c r="BK9" s="208" t="s">
        <v>266</v>
      </c>
      <c r="BL9" s="340"/>
      <c r="BM9" s="340"/>
      <c r="BN9" s="340"/>
      <c r="BO9" s="341"/>
    </row>
    <row r="10" spans="1:67" ht="18.75">
      <c r="A10" s="74">
        <v>5</v>
      </c>
      <c r="B10" s="75" t="s">
        <v>298</v>
      </c>
      <c r="C10" s="76"/>
      <c r="D10" s="77"/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80"/>
      <c r="AD10" s="78"/>
      <c r="AE10" s="90"/>
      <c r="AF10" s="79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7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208" t="s">
        <v>267</v>
      </c>
      <c r="BL10" s="340"/>
      <c r="BM10" s="340"/>
      <c r="BN10" s="340"/>
      <c r="BO10" s="341"/>
    </row>
    <row r="11" spans="1:67" ht="19.5" thickBot="1">
      <c r="A11" s="212">
        <v>6</v>
      </c>
      <c r="B11" s="213" t="s">
        <v>299</v>
      </c>
      <c r="C11" s="214"/>
      <c r="D11" s="215"/>
      <c r="E11" s="216"/>
      <c r="F11" s="217"/>
      <c r="G11" s="218"/>
      <c r="H11" s="214"/>
      <c r="I11" s="216"/>
      <c r="J11" s="216"/>
      <c r="K11" s="217"/>
      <c r="L11" s="220"/>
      <c r="M11" s="214"/>
      <c r="N11" s="221"/>
      <c r="O11" s="216"/>
      <c r="P11" s="216"/>
      <c r="Q11" s="217"/>
      <c r="R11" s="222"/>
      <c r="S11" s="187">
        <f t="shared" si="0"/>
        <v>0</v>
      </c>
      <c r="T11" s="184">
        <f t="shared" si="3"/>
        <v>0</v>
      </c>
      <c r="U11" s="214"/>
      <c r="V11" s="223"/>
      <c r="W11" s="223"/>
      <c r="X11" s="216"/>
      <c r="Y11" s="216"/>
      <c r="Z11" s="218"/>
      <c r="AA11" s="214"/>
      <c r="AB11" s="224"/>
      <c r="AC11" s="381"/>
      <c r="AD11" s="216"/>
      <c r="AE11" s="225"/>
      <c r="AF11" s="217"/>
      <c r="AG11" s="214"/>
      <c r="AH11" s="219"/>
      <c r="AI11" s="219"/>
      <c r="AJ11" s="216"/>
      <c r="AK11" s="216"/>
      <c r="AL11" s="216"/>
      <c r="AM11" s="187">
        <f t="shared" si="1"/>
        <v>0</v>
      </c>
      <c r="AN11" s="184">
        <f t="shared" si="4"/>
        <v>0</v>
      </c>
      <c r="AO11" s="214"/>
      <c r="AP11" s="372"/>
      <c r="AQ11" s="226"/>
      <c r="AR11" s="227"/>
      <c r="AS11" s="228"/>
      <c r="AT11" s="228"/>
      <c r="AU11" s="227"/>
      <c r="AV11" s="226"/>
      <c r="AW11" s="216"/>
      <c r="AX11" s="228"/>
      <c r="AY11" s="225"/>
      <c r="AZ11" s="224"/>
      <c r="BA11" s="229"/>
      <c r="BB11" s="230"/>
      <c r="BC11" s="231">
        <f t="shared" si="2"/>
        <v>0</v>
      </c>
      <c r="BD11" s="188"/>
      <c r="BE11" s="189"/>
      <c r="BF11" s="190">
        <f t="shared" si="5"/>
        <v>0</v>
      </c>
      <c r="BG11" s="191" t="str">
        <f t="shared" si="6"/>
        <v>F</v>
      </c>
      <c r="BH11" s="232">
        <f t="shared" si="7"/>
        <v>2</v>
      </c>
      <c r="BI11" s="233"/>
      <c r="BJ11" s="234"/>
      <c r="BK11" s="348"/>
      <c r="BL11" s="349"/>
      <c r="BM11" s="349"/>
      <c r="BN11" s="349"/>
      <c r="BO11" s="350"/>
    </row>
    <row r="12" spans="1:67">
      <c r="B12" s="75"/>
    </row>
    <row r="13" spans="1:67">
      <c r="B13" s="406"/>
      <c r="H13" t="s">
        <v>252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  <pageSetup paperSize="9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O13"/>
  <sheetViews>
    <sheetView zoomScale="80" zoomScaleNormal="80" workbookViewId="0">
      <selection activeCell="W16" sqref="W16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265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37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13" t="s">
        <v>46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300</v>
      </c>
      <c r="C6" s="76"/>
      <c r="D6" s="77"/>
      <c r="E6" s="78"/>
      <c r="F6" s="387"/>
      <c r="G6" s="80"/>
      <c r="H6" s="76"/>
      <c r="I6" s="78"/>
      <c r="J6" s="78"/>
      <c r="K6" s="79"/>
      <c r="L6" s="82"/>
      <c r="M6" s="76"/>
      <c r="N6" s="83"/>
      <c r="O6" s="84"/>
      <c r="P6" s="84"/>
      <c r="Q6" s="84"/>
      <c r="R6" s="85"/>
      <c r="S6" s="86">
        <f t="shared" ref="S6:S11" si="0">IF(SUM(C6:R6)/2.5&lt;=21,SUM(C6:R6)/2.5,21)</f>
        <v>0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78"/>
      <c r="AD6" s="78"/>
      <c r="AE6" s="90"/>
      <c r="AF6" s="79"/>
      <c r="AG6" s="76"/>
      <c r="AH6" s="81"/>
      <c r="AI6" s="81"/>
      <c r="AJ6" s="78"/>
      <c r="AK6" s="78"/>
      <c r="AL6" s="78"/>
      <c r="AM6" s="86">
        <f t="shared" ref="AM6:AM11" si="1">IF(SUM(U6:AL6,S6)/2&lt;=39,SUM(U6:AL6,S6)/2,39)</f>
        <v>0</v>
      </c>
      <c r="AN6" s="87">
        <f>IF(AM6&lt;15,0,IF(AM6&lt;30,1,2))</f>
        <v>0</v>
      </c>
      <c r="AO6" s="76"/>
      <c r="AP6" s="37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0</v>
      </c>
      <c r="BD6" s="97"/>
      <c r="BE6" s="98"/>
      <c r="BF6" s="99">
        <f>IF(SUM(BC6,BD6:BE6)&lt;=100,SUM(BC6,BD6:BE6),100)</f>
        <v>0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6" t="s">
        <v>264</v>
      </c>
      <c r="BL6" s="207"/>
      <c r="BM6" s="207"/>
      <c r="BN6" s="207"/>
      <c r="BO6" s="339"/>
    </row>
    <row r="7" spans="1:67" ht="18.75">
      <c r="A7" s="74">
        <v>2</v>
      </c>
      <c r="B7" s="75" t="s">
        <v>301</v>
      </c>
      <c r="C7" s="76"/>
      <c r="D7" s="77"/>
      <c r="E7" s="78"/>
      <c r="F7" s="79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1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79"/>
      <c r="AD7" s="78"/>
      <c r="AE7" s="90"/>
      <c r="AF7" s="79"/>
      <c r="AG7" s="76"/>
      <c r="AH7" s="81"/>
      <c r="AI7" s="81"/>
      <c r="AJ7" s="78"/>
      <c r="AK7" s="78"/>
      <c r="AL7" s="78"/>
      <c r="AM7" s="86">
        <f t="shared" si="1"/>
        <v>0</v>
      </c>
      <c r="AN7" s="87">
        <f t="shared" ref="AN7:AN11" si="4">IF(AM7&lt;15,0,IF(AM7&lt;30,1,2))</f>
        <v>0</v>
      </c>
      <c r="AO7" s="76"/>
      <c r="AP7" s="37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1" si="5">IF(SUM(BC7,BD7:BE7)&lt;=100,SUM(BC7,BD7:BE7),100)</f>
        <v>0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8" t="s">
        <v>263</v>
      </c>
      <c r="BL7" s="340"/>
      <c r="BM7" s="340"/>
      <c r="BN7" s="340"/>
      <c r="BO7" s="341"/>
    </row>
    <row r="8" spans="1:67" ht="18.75">
      <c r="A8" s="108">
        <v>3</v>
      </c>
      <c r="B8" s="75" t="s">
        <v>302</v>
      </c>
      <c r="C8" s="109"/>
      <c r="D8" s="110"/>
      <c r="E8" s="111"/>
      <c r="F8" s="387"/>
      <c r="G8" s="113"/>
      <c r="H8" s="109"/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80"/>
      <c r="AD8" s="111"/>
      <c r="AE8" s="90"/>
      <c r="AF8" s="112"/>
      <c r="AG8" s="109"/>
      <c r="AH8" s="114"/>
      <c r="AI8" s="114"/>
      <c r="AJ8" s="111"/>
      <c r="AK8" s="111"/>
      <c r="AL8" s="111"/>
      <c r="AM8" s="119">
        <f t="shared" si="1"/>
        <v>0</v>
      </c>
      <c r="AN8" s="120">
        <f t="shared" si="4"/>
        <v>0</v>
      </c>
      <c r="AO8" s="109"/>
      <c r="AP8" s="37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42" t="s">
        <v>263</v>
      </c>
      <c r="BL8" s="343"/>
      <c r="BM8" s="343"/>
      <c r="BN8" s="343"/>
      <c r="BO8" s="344"/>
    </row>
    <row r="9" spans="1:67" ht="18.75">
      <c r="A9" s="74">
        <v>4</v>
      </c>
      <c r="B9" s="75" t="s">
        <v>303</v>
      </c>
      <c r="C9" s="76"/>
      <c r="D9" s="77"/>
      <c r="E9" s="78"/>
      <c r="F9" s="387"/>
      <c r="G9" s="80"/>
      <c r="H9" s="76"/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0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72"/>
      <c r="AD9" s="78"/>
      <c r="AE9" s="134"/>
      <c r="AF9" s="79"/>
      <c r="AG9" s="76"/>
      <c r="AH9" s="81"/>
      <c r="AI9" s="81"/>
      <c r="AJ9" s="78"/>
      <c r="AK9" s="78"/>
      <c r="AL9" s="78"/>
      <c r="AM9" s="86">
        <f t="shared" si="1"/>
        <v>0</v>
      </c>
      <c r="AN9" s="87">
        <f t="shared" si="4"/>
        <v>0</v>
      </c>
      <c r="AO9" s="76"/>
      <c r="AP9" s="37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0</v>
      </c>
      <c r="BD9" s="104"/>
      <c r="BE9" s="105"/>
      <c r="BF9" s="99">
        <f t="shared" si="5"/>
        <v>0</v>
      </c>
      <c r="BG9" s="100" t="str">
        <f t="shared" si="6"/>
        <v>F</v>
      </c>
      <c r="BH9" s="101">
        <f t="shared" si="7"/>
        <v>2</v>
      </c>
      <c r="BI9" s="106"/>
      <c r="BJ9" s="107"/>
      <c r="BK9" s="208" t="s">
        <v>266</v>
      </c>
      <c r="BL9" s="340"/>
      <c r="BM9" s="340"/>
      <c r="BN9" s="340"/>
      <c r="BO9" s="341"/>
    </row>
    <row r="10" spans="1:67" ht="18.75">
      <c r="A10" s="74">
        <v>5</v>
      </c>
      <c r="B10" s="75" t="s">
        <v>304</v>
      </c>
      <c r="C10" s="76"/>
      <c r="D10" s="77"/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80"/>
      <c r="AD10" s="78"/>
      <c r="AE10" s="90"/>
      <c r="AF10" s="79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7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208" t="s">
        <v>267</v>
      </c>
      <c r="BL10" s="340"/>
      <c r="BM10" s="340"/>
      <c r="BN10" s="340"/>
      <c r="BO10" s="341"/>
    </row>
    <row r="11" spans="1:67" ht="19.5" thickBot="1">
      <c r="A11" s="212">
        <v>6</v>
      </c>
      <c r="B11" s="213" t="s">
        <v>305</v>
      </c>
      <c r="C11" s="214"/>
      <c r="D11" s="215"/>
      <c r="E11" s="216"/>
      <c r="F11" s="217"/>
      <c r="G11" s="218"/>
      <c r="H11" s="214"/>
      <c r="I11" s="216"/>
      <c r="J11" s="216"/>
      <c r="K11" s="217"/>
      <c r="L11" s="220"/>
      <c r="M11" s="214"/>
      <c r="N11" s="221"/>
      <c r="O11" s="216"/>
      <c r="P11" s="216"/>
      <c r="Q11" s="217"/>
      <c r="R11" s="222"/>
      <c r="S11" s="187">
        <f t="shared" si="0"/>
        <v>0</v>
      </c>
      <c r="T11" s="184">
        <f t="shared" si="3"/>
        <v>0</v>
      </c>
      <c r="U11" s="214"/>
      <c r="V11" s="223"/>
      <c r="W11" s="223"/>
      <c r="X11" s="216"/>
      <c r="Y11" s="216"/>
      <c r="Z11" s="218"/>
      <c r="AA11" s="214"/>
      <c r="AB11" s="224"/>
      <c r="AC11" s="381"/>
      <c r="AD11" s="216"/>
      <c r="AE11" s="225"/>
      <c r="AF11" s="217"/>
      <c r="AG11" s="214"/>
      <c r="AH11" s="219"/>
      <c r="AI11" s="219"/>
      <c r="AJ11" s="216"/>
      <c r="AK11" s="216"/>
      <c r="AL11" s="216"/>
      <c r="AM11" s="187">
        <f t="shared" si="1"/>
        <v>0</v>
      </c>
      <c r="AN11" s="184">
        <f t="shared" si="4"/>
        <v>0</v>
      </c>
      <c r="AO11" s="214"/>
      <c r="AP11" s="372"/>
      <c r="AQ11" s="226"/>
      <c r="AR11" s="227"/>
      <c r="AS11" s="228"/>
      <c r="AT11" s="228"/>
      <c r="AU11" s="227"/>
      <c r="AV11" s="226"/>
      <c r="AW11" s="216"/>
      <c r="AX11" s="228"/>
      <c r="AY11" s="225"/>
      <c r="AZ11" s="224"/>
      <c r="BA11" s="229"/>
      <c r="BB11" s="230"/>
      <c r="BC11" s="231">
        <f t="shared" si="2"/>
        <v>0</v>
      </c>
      <c r="BD11" s="188"/>
      <c r="BE11" s="189"/>
      <c r="BF11" s="190">
        <f t="shared" si="5"/>
        <v>0</v>
      </c>
      <c r="BG11" s="191" t="str">
        <f t="shared" si="6"/>
        <v>F</v>
      </c>
      <c r="BH11" s="232">
        <f t="shared" si="7"/>
        <v>2</v>
      </c>
      <c r="BI11" s="233"/>
      <c r="BJ11" s="234"/>
      <c r="BK11" s="348"/>
      <c r="BL11" s="349"/>
      <c r="BM11" s="349"/>
      <c r="BN11" s="349"/>
      <c r="BO11" s="350"/>
    </row>
    <row r="12" spans="1:67">
      <c r="B12" s="75"/>
    </row>
    <row r="13" spans="1:67">
      <c r="B13" s="406"/>
      <c r="H13" t="s">
        <v>252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  <pageSetup paperSize="9" orientation="portrait" r:id="rId4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O13"/>
  <sheetViews>
    <sheetView zoomScale="80" zoomScaleNormal="80" workbookViewId="0">
      <selection activeCell="AU24" sqref="AU24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265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37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13" t="s">
        <v>46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306</v>
      </c>
      <c r="C6" s="76"/>
      <c r="D6" s="77"/>
      <c r="E6" s="78"/>
      <c r="F6" s="387"/>
      <c r="G6" s="80"/>
      <c r="H6" s="76"/>
      <c r="I6" s="78"/>
      <c r="J6" s="78"/>
      <c r="K6" s="79"/>
      <c r="L6" s="82"/>
      <c r="M6" s="76"/>
      <c r="N6" s="83"/>
      <c r="O6" s="84"/>
      <c r="P6" s="84"/>
      <c r="Q6" s="84"/>
      <c r="R6" s="85"/>
      <c r="S6" s="86">
        <f t="shared" ref="S6:S11" si="0">IF(SUM(C6:R6)/2.5&lt;=21,SUM(C6:R6)/2.5,21)</f>
        <v>0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78"/>
      <c r="AD6" s="78"/>
      <c r="AE6" s="90"/>
      <c r="AF6" s="79"/>
      <c r="AG6" s="76"/>
      <c r="AH6" s="81"/>
      <c r="AI6" s="81"/>
      <c r="AJ6" s="78"/>
      <c r="AK6" s="78"/>
      <c r="AL6" s="78"/>
      <c r="AM6" s="86">
        <f t="shared" ref="AM6:AM11" si="1">IF(SUM(U6:AL6,S6)/2&lt;=39,SUM(U6:AL6,S6)/2,39)</f>
        <v>0</v>
      </c>
      <c r="AN6" s="87">
        <f>IF(AM6&lt;15,0,IF(AM6&lt;30,1,2))</f>
        <v>0</v>
      </c>
      <c r="AO6" s="76"/>
      <c r="AP6" s="37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0</v>
      </c>
      <c r="BD6" s="97"/>
      <c r="BE6" s="98"/>
      <c r="BF6" s="99">
        <f>IF(SUM(BC6,BD6:BE6)&lt;=100,SUM(BC6,BD6:BE6),100)</f>
        <v>0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6" t="s">
        <v>264</v>
      </c>
      <c r="BL6" s="207"/>
      <c r="BM6" s="207"/>
      <c r="BN6" s="207"/>
      <c r="BO6" s="339"/>
    </row>
    <row r="7" spans="1:67" ht="18.75">
      <c r="A7" s="74">
        <v>2</v>
      </c>
      <c r="B7" s="75" t="s">
        <v>307</v>
      </c>
      <c r="C7" s="76"/>
      <c r="D7" s="77"/>
      <c r="E7" s="78"/>
      <c r="F7" s="79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1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79"/>
      <c r="AD7" s="78"/>
      <c r="AE7" s="90"/>
      <c r="AF7" s="79"/>
      <c r="AG7" s="76"/>
      <c r="AH7" s="81"/>
      <c r="AI7" s="81"/>
      <c r="AJ7" s="78"/>
      <c r="AK7" s="78"/>
      <c r="AL7" s="78"/>
      <c r="AM7" s="86">
        <f t="shared" si="1"/>
        <v>0</v>
      </c>
      <c r="AN7" s="87">
        <f t="shared" ref="AN7:AN11" si="4">IF(AM7&lt;15,0,IF(AM7&lt;30,1,2))</f>
        <v>0</v>
      </c>
      <c r="AO7" s="76"/>
      <c r="AP7" s="37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1" si="5">IF(SUM(BC7,BD7:BE7)&lt;=100,SUM(BC7,BD7:BE7),100)</f>
        <v>0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8" t="s">
        <v>263</v>
      </c>
      <c r="BL7" s="340"/>
      <c r="BM7" s="340"/>
      <c r="BN7" s="340"/>
      <c r="BO7" s="341"/>
    </row>
    <row r="8" spans="1:67" ht="18.75">
      <c r="A8" s="108">
        <v>3</v>
      </c>
      <c r="B8" s="75" t="s">
        <v>308</v>
      </c>
      <c r="C8" s="109"/>
      <c r="D8" s="110"/>
      <c r="E8" s="111"/>
      <c r="F8" s="387"/>
      <c r="G8" s="113"/>
      <c r="H8" s="109"/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80"/>
      <c r="AD8" s="111"/>
      <c r="AE8" s="90"/>
      <c r="AF8" s="112"/>
      <c r="AG8" s="109"/>
      <c r="AH8" s="114"/>
      <c r="AI8" s="114"/>
      <c r="AJ8" s="111"/>
      <c r="AK8" s="111"/>
      <c r="AL8" s="111"/>
      <c r="AM8" s="119">
        <f t="shared" si="1"/>
        <v>0</v>
      </c>
      <c r="AN8" s="120">
        <f t="shared" si="4"/>
        <v>0</v>
      </c>
      <c r="AO8" s="109"/>
      <c r="AP8" s="37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42" t="s">
        <v>263</v>
      </c>
      <c r="BL8" s="343"/>
      <c r="BM8" s="343"/>
      <c r="BN8" s="343"/>
      <c r="BO8" s="344"/>
    </row>
    <row r="9" spans="1:67" ht="18.75">
      <c r="A9" s="74">
        <v>4</v>
      </c>
      <c r="B9" s="75"/>
      <c r="C9" s="76"/>
      <c r="D9" s="77"/>
      <c r="E9" s="78"/>
      <c r="F9" s="387"/>
      <c r="G9" s="80"/>
      <c r="H9" s="76"/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0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72"/>
      <c r="AD9" s="78"/>
      <c r="AE9" s="134"/>
      <c r="AF9" s="79"/>
      <c r="AG9" s="76"/>
      <c r="AH9" s="81"/>
      <c r="AI9" s="81"/>
      <c r="AJ9" s="78"/>
      <c r="AK9" s="78"/>
      <c r="AL9" s="78"/>
      <c r="AM9" s="86">
        <f t="shared" si="1"/>
        <v>0</v>
      </c>
      <c r="AN9" s="87">
        <f t="shared" si="4"/>
        <v>0</v>
      </c>
      <c r="AO9" s="76"/>
      <c r="AP9" s="37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0</v>
      </c>
      <c r="BD9" s="104"/>
      <c r="BE9" s="105"/>
      <c r="BF9" s="99">
        <f t="shared" si="5"/>
        <v>0</v>
      </c>
      <c r="BG9" s="100" t="str">
        <f t="shared" si="6"/>
        <v>F</v>
      </c>
      <c r="BH9" s="101">
        <f t="shared" si="7"/>
        <v>2</v>
      </c>
      <c r="BI9" s="106"/>
      <c r="BJ9" s="107"/>
      <c r="BK9" s="208" t="s">
        <v>266</v>
      </c>
      <c r="BL9" s="340"/>
      <c r="BM9" s="340"/>
      <c r="BN9" s="340"/>
      <c r="BO9" s="341"/>
    </row>
    <row r="10" spans="1:67" ht="18.75">
      <c r="A10" s="74">
        <v>5</v>
      </c>
      <c r="B10" s="75"/>
      <c r="C10" s="76"/>
      <c r="D10" s="77"/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80"/>
      <c r="AD10" s="78"/>
      <c r="AE10" s="90"/>
      <c r="AF10" s="79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7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208" t="s">
        <v>267</v>
      </c>
      <c r="BL10" s="340"/>
      <c r="BM10" s="340"/>
      <c r="BN10" s="340"/>
      <c r="BO10" s="341"/>
    </row>
    <row r="11" spans="1:67" ht="19.5" thickBot="1">
      <c r="A11" s="212">
        <v>6</v>
      </c>
      <c r="B11" s="213"/>
      <c r="C11" s="214"/>
      <c r="D11" s="215"/>
      <c r="E11" s="216"/>
      <c r="F11" s="217"/>
      <c r="G11" s="218"/>
      <c r="H11" s="214"/>
      <c r="I11" s="216"/>
      <c r="J11" s="216"/>
      <c r="K11" s="217"/>
      <c r="L11" s="220"/>
      <c r="M11" s="214"/>
      <c r="N11" s="221"/>
      <c r="O11" s="216"/>
      <c r="P11" s="216"/>
      <c r="Q11" s="217"/>
      <c r="R11" s="222"/>
      <c r="S11" s="187">
        <f t="shared" si="0"/>
        <v>0</v>
      </c>
      <c r="T11" s="184">
        <f t="shared" si="3"/>
        <v>0</v>
      </c>
      <c r="U11" s="214"/>
      <c r="V11" s="223"/>
      <c r="W11" s="223"/>
      <c r="X11" s="216"/>
      <c r="Y11" s="216"/>
      <c r="Z11" s="218"/>
      <c r="AA11" s="214"/>
      <c r="AB11" s="224"/>
      <c r="AC11" s="381"/>
      <c r="AD11" s="216"/>
      <c r="AE11" s="225"/>
      <c r="AF11" s="217"/>
      <c r="AG11" s="214"/>
      <c r="AH11" s="219"/>
      <c r="AI11" s="219"/>
      <c r="AJ11" s="216"/>
      <c r="AK11" s="216"/>
      <c r="AL11" s="216"/>
      <c r="AM11" s="187">
        <f t="shared" si="1"/>
        <v>0</v>
      </c>
      <c r="AN11" s="184">
        <f t="shared" si="4"/>
        <v>0</v>
      </c>
      <c r="AO11" s="214"/>
      <c r="AP11" s="372"/>
      <c r="AQ11" s="226"/>
      <c r="AR11" s="227"/>
      <c r="AS11" s="228"/>
      <c r="AT11" s="228"/>
      <c r="AU11" s="227"/>
      <c r="AV11" s="226"/>
      <c r="AW11" s="216"/>
      <c r="AX11" s="228"/>
      <c r="AY11" s="225"/>
      <c r="AZ11" s="224"/>
      <c r="BA11" s="229"/>
      <c r="BB11" s="230"/>
      <c r="BC11" s="231">
        <f t="shared" si="2"/>
        <v>0</v>
      </c>
      <c r="BD11" s="188"/>
      <c r="BE11" s="189"/>
      <c r="BF11" s="190">
        <f t="shared" si="5"/>
        <v>0</v>
      </c>
      <c r="BG11" s="191" t="str">
        <f t="shared" si="6"/>
        <v>F</v>
      </c>
      <c r="BH11" s="232">
        <f t="shared" si="7"/>
        <v>2</v>
      </c>
      <c r="BI11" s="233"/>
      <c r="BJ11" s="234"/>
      <c r="BK11" s="348"/>
      <c r="BL11" s="349"/>
      <c r="BM11" s="349"/>
      <c r="BN11" s="349"/>
      <c r="BO11" s="350"/>
    </row>
    <row r="12" spans="1:67">
      <c r="B12" s="75"/>
    </row>
    <row r="13" spans="1:67">
      <c r="B13" s="406"/>
      <c r="H13" t="s">
        <v>252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  <pageSetup paperSize="9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O13"/>
  <sheetViews>
    <sheetView zoomScale="80" zoomScaleNormal="80" workbookViewId="0">
      <selection activeCell="AD23" sqref="AD23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265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37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13" t="s">
        <v>46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309</v>
      </c>
      <c r="C6" s="76"/>
      <c r="D6" s="77"/>
      <c r="E6" s="78"/>
      <c r="F6" s="387"/>
      <c r="G6" s="80"/>
      <c r="H6" s="76"/>
      <c r="I6" s="78"/>
      <c r="J6" s="78"/>
      <c r="K6" s="79"/>
      <c r="L6" s="82"/>
      <c r="M6" s="76"/>
      <c r="N6" s="83"/>
      <c r="O6" s="84"/>
      <c r="P6" s="84"/>
      <c r="Q6" s="84"/>
      <c r="R6" s="85"/>
      <c r="S6" s="86">
        <f t="shared" ref="S6:S11" si="0">IF(SUM(C6:R6)/2.5&lt;=21,SUM(C6:R6)/2.5,21)</f>
        <v>0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78"/>
      <c r="AD6" s="78"/>
      <c r="AE6" s="90"/>
      <c r="AF6" s="79"/>
      <c r="AG6" s="76"/>
      <c r="AH6" s="81"/>
      <c r="AI6" s="81"/>
      <c r="AJ6" s="78"/>
      <c r="AK6" s="78"/>
      <c r="AL6" s="78"/>
      <c r="AM6" s="86">
        <f t="shared" ref="AM6:AM11" si="1">IF(SUM(U6:AL6,S6)/2&lt;=39,SUM(U6:AL6,S6)/2,39)</f>
        <v>0</v>
      </c>
      <c r="AN6" s="87">
        <f>IF(AM6&lt;15,0,IF(AM6&lt;30,1,2))</f>
        <v>0</v>
      </c>
      <c r="AO6" s="76"/>
      <c r="AP6" s="37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0</v>
      </c>
      <c r="BD6" s="97"/>
      <c r="BE6" s="98"/>
      <c r="BF6" s="99">
        <f>IF(SUM(BC6,BD6:BE6)&lt;=100,SUM(BC6,BD6:BE6),100)</f>
        <v>0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6" t="s">
        <v>264</v>
      </c>
      <c r="BL6" s="207"/>
      <c r="BM6" s="207"/>
      <c r="BN6" s="207"/>
      <c r="BO6" s="339"/>
    </row>
    <row r="7" spans="1:67" ht="18.75">
      <c r="A7" s="74">
        <v>2</v>
      </c>
      <c r="B7" s="75" t="s">
        <v>310</v>
      </c>
      <c r="C7" s="76"/>
      <c r="D7" s="77"/>
      <c r="E7" s="78"/>
      <c r="F7" s="79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1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79"/>
      <c r="AD7" s="78"/>
      <c r="AE7" s="90"/>
      <c r="AF7" s="79"/>
      <c r="AG7" s="76"/>
      <c r="AH7" s="81"/>
      <c r="AI7" s="81"/>
      <c r="AJ7" s="78"/>
      <c r="AK7" s="78"/>
      <c r="AL7" s="78"/>
      <c r="AM7" s="86">
        <f t="shared" si="1"/>
        <v>0</v>
      </c>
      <c r="AN7" s="87">
        <f t="shared" ref="AN7:AN11" si="4">IF(AM7&lt;15,0,IF(AM7&lt;30,1,2))</f>
        <v>0</v>
      </c>
      <c r="AO7" s="76"/>
      <c r="AP7" s="37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1" si="5">IF(SUM(BC7,BD7:BE7)&lt;=100,SUM(BC7,BD7:BE7),100)</f>
        <v>0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8" t="s">
        <v>263</v>
      </c>
      <c r="BL7" s="340"/>
      <c r="BM7" s="340"/>
      <c r="BN7" s="340"/>
      <c r="BO7" s="341"/>
    </row>
    <row r="8" spans="1:67" ht="18.75">
      <c r="A8" s="108">
        <v>3</v>
      </c>
      <c r="B8" s="75" t="s">
        <v>311</v>
      </c>
      <c r="C8" s="109"/>
      <c r="D8" s="110"/>
      <c r="E8" s="111"/>
      <c r="F8" s="387"/>
      <c r="G8" s="113"/>
      <c r="H8" s="109"/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80"/>
      <c r="AD8" s="111"/>
      <c r="AE8" s="90"/>
      <c r="AF8" s="112"/>
      <c r="AG8" s="109"/>
      <c r="AH8" s="114"/>
      <c r="AI8" s="114"/>
      <c r="AJ8" s="111"/>
      <c r="AK8" s="111"/>
      <c r="AL8" s="111"/>
      <c r="AM8" s="119">
        <f t="shared" si="1"/>
        <v>0</v>
      </c>
      <c r="AN8" s="120">
        <f t="shared" si="4"/>
        <v>0</v>
      </c>
      <c r="AO8" s="109"/>
      <c r="AP8" s="37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42" t="s">
        <v>263</v>
      </c>
      <c r="BL8" s="343"/>
      <c r="BM8" s="343"/>
      <c r="BN8" s="343"/>
      <c r="BO8" s="344"/>
    </row>
    <row r="9" spans="1:67" ht="18.75">
      <c r="A9" s="74">
        <v>4</v>
      </c>
      <c r="B9" s="75" t="s">
        <v>312</v>
      </c>
      <c r="C9" s="76"/>
      <c r="D9" s="77"/>
      <c r="E9" s="78"/>
      <c r="F9" s="387"/>
      <c r="G9" s="80"/>
      <c r="H9" s="76"/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0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72"/>
      <c r="AD9" s="78"/>
      <c r="AE9" s="134"/>
      <c r="AF9" s="79"/>
      <c r="AG9" s="76"/>
      <c r="AH9" s="81"/>
      <c r="AI9" s="81"/>
      <c r="AJ9" s="78"/>
      <c r="AK9" s="78"/>
      <c r="AL9" s="78"/>
      <c r="AM9" s="86">
        <f t="shared" si="1"/>
        <v>0</v>
      </c>
      <c r="AN9" s="87">
        <f t="shared" si="4"/>
        <v>0</v>
      </c>
      <c r="AO9" s="76"/>
      <c r="AP9" s="37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0</v>
      </c>
      <c r="BD9" s="104"/>
      <c r="BE9" s="105"/>
      <c r="BF9" s="99">
        <f t="shared" si="5"/>
        <v>0</v>
      </c>
      <c r="BG9" s="100" t="str">
        <f t="shared" si="6"/>
        <v>F</v>
      </c>
      <c r="BH9" s="101">
        <f t="shared" si="7"/>
        <v>2</v>
      </c>
      <c r="BI9" s="106"/>
      <c r="BJ9" s="107"/>
      <c r="BK9" s="208" t="s">
        <v>266</v>
      </c>
      <c r="BL9" s="340"/>
      <c r="BM9" s="340"/>
      <c r="BN9" s="340"/>
      <c r="BO9" s="341"/>
    </row>
    <row r="10" spans="1:67" ht="18.75">
      <c r="A10" s="74">
        <v>5</v>
      </c>
      <c r="B10" s="75"/>
      <c r="C10" s="76"/>
      <c r="D10" s="77"/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80"/>
      <c r="AD10" s="78"/>
      <c r="AE10" s="90"/>
      <c r="AF10" s="79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7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208" t="s">
        <v>267</v>
      </c>
      <c r="BL10" s="340"/>
      <c r="BM10" s="340"/>
      <c r="BN10" s="340"/>
      <c r="BO10" s="341"/>
    </row>
    <row r="11" spans="1:67" ht="19.5" thickBot="1">
      <c r="A11" s="212">
        <v>6</v>
      </c>
      <c r="B11" s="213"/>
      <c r="C11" s="214"/>
      <c r="D11" s="215"/>
      <c r="E11" s="216"/>
      <c r="F11" s="217"/>
      <c r="G11" s="218"/>
      <c r="H11" s="214"/>
      <c r="I11" s="216"/>
      <c r="J11" s="216"/>
      <c r="K11" s="217"/>
      <c r="L11" s="220"/>
      <c r="M11" s="214"/>
      <c r="N11" s="221"/>
      <c r="O11" s="216"/>
      <c r="P11" s="216"/>
      <c r="Q11" s="217"/>
      <c r="R11" s="222"/>
      <c r="S11" s="187">
        <f t="shared" si="0"/>
        <v>0</v>
      </c>
      <c r="T11" s="184">
        <f t="shared" si="3"/>
        <v>0</v>
      </c>
      <c r="U11" s="214"/>
      <c r="V11" s="223"/>
      <c r="W11" s="223"/>
      <c r="X11" s="216"/>
      <c r="Y11" s="216"/>
      <c r="Z11" s="218"/>
      <c r="AA11" s="214"/>
      <c r="AB11" s="224"/>
      <c r="AC11" s="381"/>
      <c r="AD11" s="216"/>
      <c r="AE11" s="225"/>
      <c r="AF11" s="217"/>
      <c r="AG11" s="214"/>
      <c r="AH11" s="219"/>
      <c r="AI11" s="219"/>
      <c r="AJ11" s="216"/>
      <c r="AK11" s="216"/>
      <c r="AL11" s="216"/>
      <c r="AM11" s="187">
        <f t="shared" si="1"/>
        <v>0</v>
      </c>
      <c r="AN11" s="184">
        <f t="shared" si="4"/>
        <v>0</v>
      </c>
      <c r="AO11" s="214"/>
      <c r="AP11" s="372"/>
      <c r="AQ11" s="226"/>
      <c r="AR11" s="227"/>
      <c r="AS11" s="228"/>
      <c r="AT11" s="228"/>
      <c r="AU11" s="227"/>
      <c r="AV11" s="226"/>
      <c r="AW11" s="216"/>
      <c r="AX11" s="228"/>
      <c r="AY11" s="225"/>
      <c r="AZ11" s="224"/>
      <c r="BA11" s="229"/>
      <c r="BB11" s="230"/>
      <c r="BC11" s="231">
        <f t="shared" si="2"/>
        <v>0</v>
      </c>
      <c r="BD11" s="188"/>
      <c r="BE11" s="189"/>
      <c r="BF11" s="190">
        <f t="shared" si="5"/>
        <v>0</v>
      </c>
      <c r="BG11" s="191" t="str">
        <f t="shared" si="6"/>
        <v>F</v>
      </c>
      <c r="BH11" s="232">
        <f t="shared" si="7"/>
        <v>2</v>
      </c>
      <c r="BI11" s="233"/>
      <c r="BJ11" s="234"/>
      <c r="BK11" s="348"/>
      <c r="BL11" s="349"/>
      <c r="BM11" s="349"/>
      <c r="BN11" s="349"/>
      <c r="BO11" s="350"/>
    </row>
    <row r="12" spans="1:67">
      <c r="B12" s="75"/>
    </row>
    <row r="13" spans="1:67">
      <c r="B13" s="406"/>
      <c r="H13" t="s">
        <v>252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O13"/>
  <sheetViews>
    <sheetView zoomScale="80" zoomScaleNormal="80" workbookViewId="0">
      <selection activeCell="S29" sqref="S29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321"/>
      <c r="C1" s="322"/>
      <c r="D1" s="321"/>
      <c r="E1" s="321"/>
      <c r="F1" s="321"/>
      <c r="G1" s="321"/>
      <c r="H1" s="321"/>
      <c r="I1" s="321"/>
      <c r="J1" s="323"/>
      <c r="K1" s="323"/>
      <c r="L1" s="321"/>
      <c r="M1" s="321"/>
      <c r="N1" s="332" t="s">
        <v>187</v>
      </c>
      <c r="O1" s="332"/>
      <c r="P1" s="332"/>
      <c r="Q1" s="332"/>
      <c r="R1" s="337" t="s">
        <v>210</v>
      </c>
      <c r="S1" s="337"/>
      <c r="T1" s="321"/>
      <c r="U1" s="332" t="s">
        <v>215</v>
      </c>
      <c r="V1" s="332"/>
      <c r="W1" s="332"/>
      <c r="X1" s="332"/>
      <c r="Y1" s="332"/>
      <c r="Z1" s="332"/>
      <c r="AA1" s="321"/>
      <c r="AB1" s="321"/>
      <c r="AC1" s="321"/>
      <c r="AD1" s="323" t="s">
        <v>189</v>
      </c>
      <c r="AE1" s="323"/>
      <c r="AF1" s="323"/>
      <c r="AG1" s="323"/>
      <c r="AH1" s="323"/>
      <c r="AI1" s="323"/>
      <c r="AJ1" s="325"/>
      <c r="AK1" s="323"/>
      <c r="AL1" s="326"/>
      <c r="AM1" s="323" t="s">
        <v>190</v>
      </c>
      <c r="AN1" s="326"/>
      <c r="AO1" s="323"/>
      <c r="AP1" s="323"/>
      <c r="AQ1" s="323"/>
      <c r="AR1" s="323"/>
      <c r="AS1" s="326"/>
      <c r="AT1" s="326"/>
      <c r="AU1" s="327" t="s">
        <v>191</v>
      </c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K1" s="328"/>
    </row>
    <row r="2" spans="1:67" ht="18.75">
      <c r="B2" s="322" t="s">
        <v>192</v>
      </c>
      <c r="C2" s="322" t="s">
        <v>265</v>
      </c>
      <c r="D2" s="322"/>
      <c r="E2" s="322"/>
      <c r="F2" s="322"/>
      <c r="G2" s="322"/>
      <c r="H2" s="322"/>
      <c r="I2" s="321"/>
      <c r="J2" s="321"/>
      <c r="K2" s="321"/>
      <c r="L2" s="321"/>
      <c r="M2" s="328"/>
      <c r="N2" s="332" t="s">
        <v>204</v>
      </c>
      <c r="O2" s="332"/>
      <c r="P2" s="332"/>
      <c r="Q2" s="332"/>
      <c r="R2" s="323"/>
      <c r="S2" s="323"/>
      <c r="T2" s="321"/>
      <c r="U2" s="323" t="s">
        <v>194</v>
      </c>
      <c r="V2" s="323"/>
      <c r="W2" s="323"/>
      <c r="X2" s="323"/>
      <c r="Y2" s="323"/>
      <c r="Z2" s="323"/>
      <c r="AA2" s="323"/>
      <c r="AB2" s="323"/>
      <c r="AC2" s="323"/>
      <c r="AD2" s="323"/>
      <c r="AE2" s="321" t="s">
        <v>195</v>
      </c>
      <c r="AF2" s="321"/>
      <c r="AG2" s="321"/>
      <c r="AH2" s="321"/>
      <c r="AI2" s="321"/>
      <c r="AJ2" s="328"/>
      <c r="AK2" s="321"/>
      <c r="AL2" s="321"/>
      <c r="AM2" s="321" t="s">
        <v>196</v>
      </c>
      <c r="AN2" s="321"/>
      <c r="AO2" s="321"/>
      <c r="AP2" s="321"/>
      <c r="AQ2" s="321"/>
      <c r="AR2" s="321"/>
      <c r="AS2" s="328"/>
      <c r="AT2" s="328"/>
      <c r="AU2" s="192" t="s">
        <v>197</v>
      </c>
      <c r="BB2" s="328"/>
      <c r="BC2" s="328"/>
      <c r="BD2" s="328"/>
      <c r="BE2" s="328"/>
      <c r="BF2" s="328"/>
      <c r="BG2" s="328"/>
      <c r="BH2" s="328"/>
      <c r="BI2" s="328"/>
      <c r="BK2" s="328"/>
    </row>
    <row r="3" spans="1:67" ht="16.5" thickBot="1">
      <c r="B3" s="330"/>
      <c r="C3" s="330"/>
      <c r="E3" s="330"/>
      <c r="F3" s="330"/>
      <c r="G3" s="330"/>
      <c r="H3" s="330"/>
      <c r="I3" s="330"/>
      <c r="J3" s="330"/>
      <c r="K3" s="330"/>
      <c r="L3" s="330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31" t="s">
        <v>205</v>
      </c>
      <c r="Y3" s="331"/>
      <c r="Z3" s="331"/>
      <c r="AA3" s="331"/>
      <c r="AB3" s="331"/>
      <c r="AC3" s="331"/>
      <c r="AD3" s="331"/>
      <c r="AE3" s="331"/>
      <c r="AF3" s="331"/>
      <c r="AG3" s="33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8"/>
      <c r="AT3" s="328"/>
      <c r="AU3" s="327" t="s">
        <v>198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K3" s="328"/>
    </row>
    <row r="4" spans="1:67" ht="64.5" customHeight="1">
      <c r="A4" s="1">
        <v>0</v>
      </c>
      <c r="B4" s="2"/>
      <c r="C4" s="3" t="s">
        <v>0</v>
      </c>
      <c r="D4" s="4" t="s">
        <v>226</v>
      </c>
      <c r="E4" s="4" t="s">
        <v>227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60" t="s">
        <v>249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27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62" t="s">
        <v>250</v>
      </c>
      <c r="AC4" s="36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29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37</v>
      </c>
      <c r="AT4" s="10" t="s">
        <v>38</v>
      </c>
      <c r="AU4" s="19" t="s">
        <v>39</v>
      </c>
      <c r="AV4" s="19" t="s">
        <v>40</v>
      </c>
      <c r="AW4" s="19" t="s">
        <v>41</v>
      </c>
      <c r="AX4" s="13" t="s">
        <v>42</v>
      </c>
      <c r="AY4" s="13" t="s">
        <v>43</v>
      </c>
      <c r="AZ4" s="13" t="s">
        <v>44</v>
      </c>
      <c r="BA4" s="20" t="s">
        <v>45</v>
      </c>
      <c r="BB4" s="13" t="s">
        <v>46</v>
      </c>
      <c r="BC4" s="21" t="s">
        <v>47</v>
      </c>
      <c r="BD4" s="22" t="s">
        <v>48</v>
      </c>
      <c r="BE4" s="23" t="s">
        <v>49</v>
      </c>
      <c r="BF4" s="24" t="s">
        <v>50</v>
      </c>
      <c r="BG4" s="25" t="s">
        <v>51</v>
      </c>
      <c r="BH4" s="26" t="s">
        <v>52</v>
      </c>
      <c r="BI4" s="27" t="s">
        <v>53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54</v>
      </c>
      <c r="C5" s="34" t="s">
        <v>55</v>
      </c>
      <c r="D5" s="35" t="s">
        <v>56</v>
      </c>
      <c r="E5" s="35" t="s">
        <v>56</v>
      </c>
      <c r="F5" s="36"/>
      <c r="G5" s="36"/>
      <c r="H5" s="37" t="s">
        <v>55</v>
      </c>
      <c r="I5" s="38" t="s">
        <v>56</v>
      </c>
      <c r="J5" s="35" t="s">
        <v>57</v>
      </c>
      <c r="K5" s="36"/>
      <c r="L5" s="39"/>
      <c r="M5" s="40" t="s">
        <v>55</v>
      </c>
      <c r="N5" s="41" t="s">
        <v>57</v>
      </c>
      <c r="O5" s="41" t="s">
        <v>57</v>
      </c>
      <c r="P5" s="42" t="s">
        <v>57</v>
      </c>
      <c r="Q5" s="42"/>
      <c r="R5" s="43"/>
      <c r="S5" s="44"/>
      <c r="T5" s="428"/>
      <c r="U5" s="40" t="s">
        <v>55</v>
      </c>
      <c r="V5" s="45" t="s">
        <v>58</v>
      </c>
      <c r="W5" s="41" t="s">
        <v>55</v>
      </c>
      <c r="X5" s="41" t="s">
        <v>57</v>
      </c>
      <c r="Y5" s="41" t="s">
        <v>57</v>
      </c>
      <c r="Z5" s="46" t="s">
        <v>56</v>
      </c>
      <c r="AA5" s="47" t="s">
        <v>55</v>
      </c>
      <c r="AB5" s="48" t="s">
        <v>57</v>
      </c>
      <c r="AC5" s="49"/>
      <c r="AD5" s="50" t="s">
        <v>57</v>
      </c>
      <c r="AE5" s="48" t="s">
        <v>57</v>
      </c>
      <c r="AF5" s="51"/>
      <c r="AG5" s="40" t="s">
        <v>55</v>
      </c>
      <c r="AH5" s="52"/>
      <c r="AI5" s="52"/>
      <c r="AJ5" s="41" t="s">
        <v>57</v>
      </c>
      <c r="AK5" s="53" t="s">
        <v>57</v>
      </c>
      <c r="AL5" s="54" t="s">
        <v>57</v>
      </c>
      <c r="AM5" s="55"/>
      <c r="AN5" s="430"/>
      <c r="AO5" s="56" t="s">
        <v>55</v>
      </c>
      <c r="AP5" s="57" t="s">
        <v>57</v>
      </c>
      <c r="AQ5" s="58" t="s">
        <v>59</v>
      </c>
      <c r="AR5" s="59" t="s">
        <v>55</v>
      </c>
      <c r="AS5" s="57" t="s">
        <v>57</v>
      </c>
      <c r="AT5" s="60" t="s">
        <v>57</v>
      </c>
      <c r="AU5" s="61" t="s">
        <v>56</v>
      </c>
      <c r="AV5" s="62" t="s">
        <v>60</v>
      </c>
      <c r="AW5" s="63" t="s">
        <v>61</v>
      </c>
      <c r="AX5" s="64" t="s">
        <v>62</v>
      </c>
      <c r="AY5" s="63" t="s">
        <v>63</v>
      </c>
      <c r="AZ5" s="63" t="s">
        <v>60</v>
      </c>
      <c r="BA5" s="63" t="s">
        <v>55</v>
      </c>
      <c r="BB5" s="65" t="s">
        <v>64</v>
      </c>
      <c r="BC5" s="66"/>
      <c r="BD5" s="431"/>
      <c r="BE5" s="432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75" t="s">
        <v>258</v>
      </c>
      <c r="C6" s="76"/>
      <c r="D6" s="77">
        <v>5</v>
      </c>
      <c r="E6" s="78">
        <v>5</v>
      </c>
      <c r="F6" s="387">
        <v>5</v>
      </c>
      <c r="G6" s="80"/>
      <c r="H6" s="76"/>
      <c r="I6" s="78">
        <v>5</v>
      </c>
      <c r="J6" s="78">
        <v>5</v>
      </c>
      <c r="K6" s="79">
        <v>5</v>
      </c>
      <c r="L6" s="82">
        <v>5</v>
      </c>
      <c r="M6" s="76"/>
      <c r="N6" s="83">
        <v>5</v>
      </c>
      <c r="O6" s="84">
        <v>5</v>
      </c>
      <c r="P6" s="84">
        <v>5</v>
      </c>
      <c r="Q6" s="84"/>
      <c r="R6" s="85"/>
      <c r="S6" s="86">
        <f t="shared" ref="S6:S11" si="0">IF(SUM(C6:R6)/2.5&lt;=21,SUM(C6:R6)/2.5,21)</f>
        <v>20</v>
      </c>
      <c r="T6" s="87">
        <f>IF(S6&lt;7,0,IF(S6&lt;14,1,2))</f>
        <v>2</v>
      </c>
      <c r="U6" s="76"/>
      <c r="V6" s="88"/>
      <c r="W6" s="88"/>
      <c r="X6" s="78"/>
      <c r="Y6" s="78"/>
      <c r="Z6" s="80"/>
      <c r="AA6" s="76"/>
      <c r="AB6" s="89"/>
      <c r="AC6" s="378"/>
      <c r="AD6" s="78"/>
      <c r="AE6" s="90"/>
      <c r="AF6" s="79"/>
      <c r="AG6" s="76"/>
      <c r="AH6" s="81"/>
      <c r="AI6" s="81"/>
      <c r="AJ6" s="78"/>
      <c r="AK6" s="78"/>
      <c r="AL6" s="78"/>
      <c r="AM6" s="86">
        <f t="shared" ref="AM6:AM11" si="1">IF(SUM(U6:AL6,S6)/2&lt;=39,SUM(U6:AL6,S6)/2,39)</f>
        <v>10</v>
      </c>
      <c r="AN6" s="87">
        <f>IF(AM6&lt;15,0,IF(AM6&lt;30,1,2))</f>
        <v>0</v>
      </c>
      <c r="AO6" s="76"/>
      <c r="AP6" s="37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6.666666666666667</v>
      </c>
      <c r="BD6" s="97"/>
      <c r="BE6" s="98"/>
      <c r="BF6" s="99">
        <f>IF(SUM(BC6,BD6:BE6)&lt;=100,SUM(BC6,BD6:BE6),100)</f>
        <v>6.666666666666667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6" t="s">
        <v>264</v>
      </c>
      <c r="BL6" s="207"/>
      <c r="BM6" s="207"/>
      <c r="BN6" s="207"/>
      <c r="BO6" s="339"/>
    </row>
    <row r="7" spans="1:67" ht="18.75">
      <c r="A7" s="74">
        <v>2</v>
      </c>
      <c r="B7" s="75" t="s">
        <v>259</v>
      </c>
      <c r="C7" s="76"/>
      <c r="D7" s="77">
        <v>5</v>
      </c>
      <c r="E7" s="78">
        <v>5</v>
      </c>
      <c r="F7" s="79">
        <v>5</v>
      </c>
      <c r="G7" s="80"/>
      <c r="H7" s="76"/>
      <c r="I7" s="78">
        <v>5</v>
      </c>
      <c r="J7" s="78">
        <v>5</v>
      </c>
      <c r="K7" s="79"/>
      <c r="L7" s="82"/>
      <c r="M7" s="76"/>
      <c r="N7" s="83"/>
      <c r="O7" s="78"/>
      <c r="P7" s="78"/>
      <c r="Q7" s="79"/>
      <c r="R7" s="85"/>
      <c r="S7" s="86">
        <f t="shared" si="0"/>
        <v>10</v>
      </c>
      <c r="T7" s="87">
        <f t="shared" ref="T7:T11" si="3">IF(S7&lt;7,0,IF(S7&lt;14,1,2))</f>
        <v>1</v>
      </c>
      <c r="U7" s="76"/>
      <c r="V7" s="88"/>
      <c r="W7" s="88"/>
      <c r="X7" s="78"/>
      <c r="Y7" s="78"/>
      <c r="Z7" s="80"/>
      <c r="AA7" s="76"/>
      <c r="AB7" s="89"/>
      <c r="AC7" s="379"/>
      <c r="AD7" s="78"/>
      <c r="AE7" s="90"/>
      <c r="AF7" s="79"/>
      <c r="AG7" s="76"/>
      <c r="AH7" s="81"/>
      <c r="AI7" s="81"/>
      <c r="AJ7" s="78"/>
      <c r="AK7" s="78"/>
      <c r="AL7" s="78"/>
      <c r="AM7" s="86">
        <f t="shared" si="1"/>
        <v>5</v>
      </c>
      <c r="AN7" s="87">
        <f t="shared" ref="AN7:AN11" si="4">IF(AM7&lt;15,0,IF(AM7&lt;30,1,2))</f>
        <v>0</v>
      </c>
      <c r="AO7" s="76"/>
      <c r="AP7" s="37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3.3333333333333335</v>
      </c>
      <c r="BD7" s="104"/>
      <c r="BE7" s="105"/>
      <c r="BF7" s="99">
        <f t="shared" ref="BF7:BF11" si="5">IF(SUM(BC7,BD7:BE7)&lt;=100,SUM(BC7,BD7:BE7),100)</f>
        <v>3.3333333333333335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8" t="s">
        <v>263</v>
      </c>
      <c r="BL7" s="340"/>
      <c r="BM7" s="340"/>
      <c r="BN7" s="340"/>
      <c r="BO7" s="341"/>
    </row>
    <row r="8" spans="1:67" ht="18.75">
      <c r="A8" s="108">
        <v>3</v>
      </c>
      <c r="B8" s="75" t="s">
        <v>260</v>
      </c>
      <c r="C8" s="109"/>
      <c r="D8" s="110">
        <v>5</v>
      </c>
      <c r="E8" s="111">
        <v>5</v>
      </c>
      <c r="F8" s="387">
        <v>5</v>
      </c>
      <c r="G8" s="113"/>
      <c r="H8" s="109"/>
      <c r="I8" s="111">
        <v>5</v>
      </c>
      <c r="J8" s="111">
        <v>5</v>
      </c>
      <c r="K8" s="112"/>
      <c r="L8" s="115"/>
      <c r="M8" s="109"/>
      <c r="N8" s="116"/>
      <c r="O8" s="116"/>
      <c r="P8" s="116"/>
      <c r="Q8" s="117"/>
      <c r="R8" s="118"/>
      <c r="S8" s="119">
        <f t="shared" si="0"/>
        <v>10</v>
      </c>
      <c r="T8" s="120">
        <f t="shared" si="3"/>
        <v>1</v>
      </c>
      <c r="U8" s="109"/>
      <c r="V8" s="121"/>
      <c r="W8" s="121"/>
      <c r="X8" s="111"/>
      <c r="Y8" s="111"/>
      <c r="Z8" s="113"/>
      <c r="AA8" s="109"/>
      <c r="AB8" s="89"/>
      <c r="AC8" s="380"/>
      <c r="AD8" s="111"/>
      <c r="AE8" s="90"/>
      <c r="AF8" s="112"/>
      <c r="AG8" s="109"/>
      <c r="AH8" s="114"/>
      <c r="AI8" s="114"/>
      <c r="AJ8" s="111"/>
      <c r="AK8" s="111"/>
      <c r="AL8" s="111"/>
      <c r="AM8" s="119">
        <f t="shared" si="1"/>
        <v>5</v>
      </c>
      <c r="AN8" s="120">
        <f t="shared" si="4"/>
        <v>0</v>
      </c>
      <c r="AO8" s="109"/>
      <c r="AP8" s="37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3.3333333333333335</v>
      </c>
      <c r="BD8" s="104"/>
      <c r="BE8" s="105"/>
      <c r="BF8" s="127">
        <f t="shared" si="5"/>
        <v>3.3333333333333335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42" t="s">
        <v>263</v>
      </c>
      <c r="BL8" s="343"/>
      <c r="BM8" s="343"/>
      <c r="BN8" s="343"/>
      <c r="BO8" s="344"/>
    </row>
    <row r="9" spans="1:67" ht="18.75">
      <c r="A9" s="74">
        <v>4</v>
      </c>
      <c r="B9" s="75" t="s">
        <v>261</v>
      </c>
      <c r="C9" s="76"/>
      <c r="D9" s="77"/>
      <c r="E9" s="78"/>
      <c r="F9" s="387"/>
      <c r="G9" s="80"/>
      <c r="H9" s="76"/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0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72"/>
      <c r="AD9" s="78"/>
      <c r="AE9" s="134"/>
      <c r="AF9" s="79"/>
      <c r="AG9" s="76"/>
      <c r="AH9" s="81"/>
      <c r="AI9" s="81"/>
      <c r="AJ9" s="78"/>
      <c r="AK9" s="78"/>
      <c r="AL9" s="78"/>
      <c r="AM9" s="86">
        <f t="shared" si="1"/>
        <v>0</v>
      </c>
      <c r="AN9" s="87">
        <f t="shared" si="4"/>
        <v>0</v>
      </c>
      <c r="AO9" s="76"/>
      <c r="AP9" s="37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0</v>
      </c>
      <c r="BD9" s="104"/>
      <c r="BE9" s="105"/>
      <c r="BF9" s="99">
        <f t="shared" si="5"/>
        <v>0</v>
      </c>
      <c r="BG9" s="100" t="str">
        <f t="shared" si="6"/>
        <v>F</v>
      </c>
      <c r="BH9" s="101">
        <f t="shared" si="7"/>
        <v>2</v>
      </c>
      <c r="BI9" s="106"/>
      <c r="BJ9" s="107"/>
      <c r="BK9" s="208" t="s">
        <v>266</v>
      </c>
      <c r="BL9" s="340"/>
      <c r="BM9" s="340"/>
      <c r="BN9" s="340"/>
      <c r="BO9" s="341"/>
    </row>
    <row r="10" spans="1:67" ht="18.75">
      <c r="A10" s="74">
        <v>5</v>
      </c>
      <c r="B10" s="75" t="s">
        <v>262</v>
      </c>
      <c r="C10" s="76"/>
      <c r="D10" s="77"/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80"/>
      <c r="AD10" s="78"/>
      <c r="AE10" s="90"/>
      <c r="AF10" s="79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7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208" t="s">
        <v>267</v>
      </c>
      <c r="BL10" s="340"/>
      <c r="BM10" s="340"/>
      <c r="BN10" s="340"/>
      <c r="BO10" s="341"/>
    </row>
    <row r="11" spans="1:67" ht="19.5" thickBot="1">
      <c r="A11" s="212">
        <v>6</v>
      </c>
      <c r="B11" s="213" t="s">
        <v>282</v>
      </c>
      <c r="C11" s="214"/>
      <c r="D11" s="215"/>
      <c r="E11" s="216"/>
      <c r="F11" s="217"/>
      <c r="G11" s="218"/>
      <c r="H11" s="214"/>
      <c r="I11" s="216"/>
      <c r="J11" s="216"/>
      <c r="K11" s="217"/>
      <c r="L11" s="220"/>
      <c r="M11" s="214"/>
      <c r="N11" s="221"/>
      <c r="O11" s="216"/>
      <c r="P11" s="216"/>
      <c r="Q11" s="217"/>
      <c r="R11" s="222"/>
      <c r="S11" s="187">
        <f t="shared" si="0"/>
        <v>0</v>
      </c>
      <c r="T11" s="184">
        <f t="shared" si="3"/>
        <v>0</v>
      </c>
      <c r="U11" s="214"/>
      <c r="V11" s="223"/>
      <c r="W11" s="223"/>
      <c r="X11" s="216"/>
      <c r="Y11" s="216"/>
      <c r="Z11" s="218"/>
      <c r="AA11" s="214"/>
      <c r="AB11" s="224"/>
      <c r="AC11" s="381"/>
      <c r="AD11" s="216"/>
      <c r="AE11" s="225"/>
      <c r="AF11" s="217"/>
      <c r="AG11" s="214"/>
      <c r="AH11" s="219"/>
      <c r="AI11" s="219"/>
      <c r="AJ11" s="216"/>
      <c r="AK11" s="216"/>
      <c r="AL11" s="216"/>
      <c r="AM11" s="187">
        <f t="shared" si="1"/>
        <v>0</v>
      </c>
      <c r="AN11" s="184">
        <f t="shared" si="4"/>
        <v>0</v>
      </c>
      <c r="AO11" s="214"/>
      <c r="AP11" s="372"/>
      <c r="AQ11" s="226"/>
      <c r="AR11" s="227"/>
      <c r="AS11" s="228"/>
      <c r="AT11" s="228"/>
      <c r="AU11" s="227"/>
      <c r="AV11" s="226"/>
      <c r="AW11" s="216"/>
      <c r="AX11" s="228"/>
      <c r="AY11" s="225"/>
      <c r="AZ11" s="224"/>
      <c r="BA11" s="229"/>
      <c r="BB11" s="230"/>
      <c r="BC11" s="231">
        <f t="shared" si="2"/>
        <v>0</v>
      </c>
      <c r="BD11" s="188"/>
      <c r="BE11" s="189"/>
      <c r="BF11" s="190">
        <f t="shared" si="5"/>
        <v>0</v>
      </c>
      <c r="BG11" s="191" t="str">
        <f t="shared" si="6"/>
        <v>F</v>
      </c>
      <c r="BH11" s="232">
        <f t="shared" si="7"/>
        <v>2</v>
      </c>
      <c r="BI11" s="233"/>
      <c r="BJ11" s="234"/>
      <c r="BK11" s="348"/>
      <c r="BL11" s="349"/>
      <c r="BM11" s="349"/>
      <c r="BN11" s="349"/>
      <c r="BO11" s="350"/>
    </row>
    <row r="12" spans="1:67">
      <c r="B12" s="75" t="s">
        <v>283</v>
      </c>
    </row>
    <row r="13" spans="1:67">
      <c r="B13" s="406" t="s">
        <v>284</v>
      </c>
      <c r="H13" t="s">
        <v>252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ЮФ-31</vt:lpstr>
      <vt:lpstr>ЮФ-32</vt:lpstr>
      <vt:lpstr>ЮФ-33</vt:lpstr>
      <vt:lpstr>ЮФ34</vt:lpstr>
      <vt:lpstr>ЮФ-35</vt:lpstr>
      <vt:lpstr>ЮФ-36</vt:lpstr>
      <vt:lpstr>ЮФ-41</vt:lpstr>
      <vt:lpstr>ЮФ-42</vt:lpstr>
      <vt:lpstr>ЮФ-43</vt:lpstr>
      <vt:lpstr>ЮФ-44</vt:lpstr>
      <vt:lpstr>ЮФ-45</vt:lpstr>
      <vt:lpstr>ЮФ-46</vt:lpstr>
      <vt:lpstr>ЮФ-47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korovin</cp:lastModifiedBy>
  <dcterms:created xsi:type="dcterms:W3CDTF">2016-02-09T18:22:06Z</dcterms:created>
  <dcterms:modified xsi:type="dcterms:W3CDTF">2016-05-23T09:10:45Z</dcterms:modified>
</cp:coreProperties>
</file>