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19320" windowHeight="7875" activeTab="3"/>
  </bookViews>
  <sheets>
    <sheet name="ЮФ-11" sheetId="8" r:id="rId1"/>
    <sheet name="ЮФ-12" sheetId="10" r:id="rId2"/>
    <sheet name="ЮФ-13" sheetId="11" r:id="rId3"/>
    <sheet name="ЮФ-14, 15" sheetId="12" r:id="rId4"/>
  </sheets>
  <calcPr calcId="144525"/>
</workbook>
</file>

<file path=xl/calcChain.xml><?xml version="1.0" encoding="utf-8"?>
<calcChain xmlns="http://schemas.openxmlformats.org/spreadsheetml/2006/main">
  <c r="Q22" i="12" l="1"/>
  <c r="AE22" i="12" s="1"/>
  <c r="BM22" i="12" s="1"/>
  <c r="Q21" i="12"/>
  <c r="AE21" i="12" s="1"/>
  <c r="BM21" i="12" s="1"/>
  <c r="Q20" i="12"/>
  <c r="AE20" i="12" s="1"/>
  <c r="BM20" i="12" s="1"/>
  <c r="Q19" i="12"/>
  <c r="AE19" i="12" s="1"/>
  <c r="BM19" i="12" s="1"/>
  <c r="Q18" i="12"/>
  <c r="AE18" i="12" s="1"/>
  <c r="BM18" i="12" s="1"/>
  <c r="Q17" i="12"/>
  <c r="AE17" i="12" s="1"/>
  <c r="BM17" i="12" s="1"/>
  <c r="Q16" i="12"/>
  <c r="AE16" i="12" s="1"/>
  <c r="BM16" i="12" s="1"/>
  <c r="Q15" i="12"/>
  <c r="AE15" i="12" s="1"/>
  <c r="BM15" i="12" s="1"/>
  <c r="Q14" i="12"/>
  <c r="AE14" i="12" s="1"/>
  <c r="BM14" i="12" s="1"/>
  <c r="Q13" i="12"/>
  <c r="AE13" i="12" s="1"/>
  <c r="BM13" i="12" s="1"/>
  <c r="Q12" i="12"/>
  <c r="AE12" i="12" s="1"/>
  <c r="BM12" i="12" s="1"/>
  <c r="Q11" i="12"/>
  <c r="AE11" i="12" s="1"/>
  <c r="BM11" i="12" s="1"/>
  <c r="Q10" i="12"/>
  <c r="AE10" i="12" s="1"/>
  <c r="BM10" i="12" s="1"/>
  <c r="Q9" i="12"/>
  <c r="AE9" i="12" s="1"/>
  <c r="BM9" i="12" s="1"/>
  <c r="Q8" i="12"/>
  <c r="AE8" i="12" s="1"/>
  <c r="BM8" i="12" s="1"/>
  <c r="Q24" i="11"/>
  <c r="AE24" i="11" s="1"/>
  <c r="BM24" i="11" s="1"/>
  <c r="Q23" i="11"/>
  <c r="AE23" i="11" s="1"/>
  <c r="BM23" i="11" s="1"/>
  <c r="Q22" i="11"/>
  <c r="AE22" i="11" s="1"/>
  <c r="BM22" i="11" s="1"/>
  <c r="Q21" i="11"/>
  <c r="AE21" i="11" s="1"/>
  <c r="BM21" i="11" s="1"/>
  <c r="Q20" i="11"/>
  <c r="AE20" i="11" s="1"/>
  <c r="BM20" i="11" s="1"/>
  <c r="Q19" i="11"/>
  <c r="AE19" i="11" s="1"/>
  <c r="BM19" i="11" s="1"/>
  <c r="Q18" i="11"/>
  <c r="AE18" i="11" s="1"/>
  <c r="BM18" i="11" s="1"/>
  <c r="Q17" i="11"/>
  <c r="AE17" i="11" s="1"/>
  <c r="BM17" i="11" s="1"/>
  <c r="Q16" i="11"/>
  <c r="AE16" i="11" s="1"/>
  <c r="BM16" i="11" s="1"/>
  <c r="Q15" i="11"/>
  <c r="AE15" i="11" s="1"/>
  <c r="BM15" i="11" s="1"/>
  <c r="Q14" i="11"/>
  <c r="AE14" i="11" s="1"/>
  <c r="BM14" i="11" s="1"/>
  <c r="Q13" i="11"/>
  <c r="AE13" i="11" s="1"/>
  <c r="BM13" i="11" s="1"/>
  <c r="Q12" i="11"/>
  <c r="AE12" i="11" s="1"/>
  <c r="BM12" i="11" s="1"/>
  <c r="Q11" i="11"/>
  <c r="AE11" i="11" s="1"/>
  <c r="BM11" i="11" s="1"/>
  <c r="Q10" i="11"/>
  <c r="AE10" i="11" s="1"/>
  <c r="BM10" i="11" s="1"/>
  <c r="Q8" i="11"/>
  <c r="R8" i="11" s="1"/>
  <c r="Q9" i="11"/>
  <c r="AE9" i="11" s="1"/>
  <c r="BM9" i="11" s="1"/>
  <c r="Q26" i="8"/>
  <c r="AE26" i="8" s="1"/>
  <c r="BM26" i="8" s="1"/>
  <c r="Q25" i="8"/>
  <c r="AE25" i="8" s="1"/>
  <c r="BM25" i="8" s="1"/>
  <c r="Q24" i="8"/>
  <c r="AE24" i="8" s="1"/>
  <c r="BM24" i="8" s="1"/>
  <c r="Q23" i="8"/>
  <c r="AE23" i="8" s="1"/>
  <c r="BM23" i="8" s="1"/>
  <c r="Q22" i="8"/>
  <c r="AE22" i="8" s="1"/>
  <c r="BM22" i="8" s="1"/>
  <c r="Q21" i="8"/>
  <c r="AE21" i="8" s="1"/>
  <c r="BM21" i="8" s="1"/>
  <c r="Q20" i="8"/>
  <c r="AE20" i="8" s="1"/>
  <c r="BM20" i="8" s="1"/>
  <c r="Q19" i="8"/>
  <c r="AE19" i="8" s="1"/>
  <c r="BM19" i="8" s="1"/>
  <c r="Q18" i="8"/>
  <c r="AE18" i="8" s="1"/>
  <c r="BM18" i="8" s="1"/>
  <c r="Q17" i="8"/>
  <c r="AE17" i="8" s="1"/>
  <c r="BM17" i="8" s="1"/>
  <c r="Q16" i="8"/>
  <c r="AE16" i="8" s="1"/>
  <c r="BM16" i="8" s="1"/>
  <c r="Q15" i="8"/>
  <c r="AE15" i="8" s="1"/>
  <c r="BM15" i="8" s="1"/>
  <c r="Q14" i="8"/>
  <c r="AE14" i="8" s="1"/>
  <c r="BM14" i="8" s="1"/>
  <c r="Q13" i="8"/>
  <c r="AE13" i="8" s="1"/>
  <c r="BM13" i="8" s="1"/>
  <c r="Q12" i="8"/>
  <c r="AE12" i="8" s="1"/>
  <c r="BM12" i="8" s="1"/>
  <c r="Q11" i="8"/>
  <c r="AE11" i="8" s="1"/>
  <c r="BM11" i="8" s="1"/>
  <c r="Q10" i="8"/>
  <c r="AE10" i="8" s="1"/>
  <c r="BM10" i="8" s="1"/>
  <c r="Q9" i="8"/>
  <c r="AE9" i="8" s="1"/>
  <c r="BM9" i="8" s="1"/>
  <c r="Q8" i="8"/>
  <c r="AE8" i="8" s="1"/>
  <c r="BM8" i="8" s="1"/>
  <c r="Q22" i="10"/>
  <c r="AE22" i="10" s="1"/>
  <c r="BM22" i="10" s="1"/>
  <c r="Q21" i="10"/>
  <c r="AE21" i="10" s="1"/>
  <c r="BM21" i="10" s="1"/>
  <c r="Q20" i="10"/>
  <c r="AE20" i="10" s="1"/>
  <c r="BM20" i="10" s="1"/>
  <c r="Q19" i="10"/>
  <c r="AE19" i="10" s="1"/>
  <c r="BM19" i="10" s="1"/>
  <c r="Q18" i="10"/>
  <c r="AE18" i="10" s="1"/>
  <c r="BM18" i="10" s="1"/>
  <c r="Q17" i="10"/>
  <c r="AE17" i="10" s="1"/>
  <c r="BM17" i="10" s="1"/>
  <c r="Q16" i="10"/>
  <c r="AE16" i="10" s="1"/>
  <c r="BM16" i="10" s="1"/>
  <c r="Q15" i="10"/>
  <c r="AE15" i="10" s="1"/>
  <c r="BM15" i="10" s="1"/>
  <c r="Q14" i="10"/>
  <c r="AE14" i="10" s="1"/>
  <c r="BM14" i="10" s="1"/>
  <c r="Q13" i="10"/>
  <c r="AE13" i="10" s="1"/>
  <c r="BM13" i="10" s="1"/>
  <c r="Q12" i="10"/>
  <c r="AE12" i="10" s="1"/>
  <c r="BM12" i="10" s="1"/>
  <c r="Q11" i="10"/>
  <c r="AE11" i="10" s="1"/>
  <c r="BM11" i="10" s="1"/>
  <c r="Q10" i="10"/>
  <c r="AE10" i="10" s="1"/>
  <c r="BM10" i="10" s="1"/>
  <c r="Q9" i="10"/>
  <c r="AE9" i="10" s="1"/>
  <c r="BM9" i="10" s="1"/>
  <c r="Q8" i="10"/>
  <c r="AE8" i="10" s="1"/>
  <c r="BM8" i="10" s="1"/>
  <c r="AE8" i="11" l="1"/>
  <c r="BM8" i="11" s="1"/>
  <c r="R15" i="12"/>
  <c r="R14" i="12"/>
  <c r="R13" i="12"/>
  <c r="R12" i="12"/>
  <c r="R11" i="12"/>
  <c r="R10" i="12"/>
  <c r="R9" i="12"/>
  <c r="R8" i="12"/>
  <c r="R15" i="10"/>
  <c r="R14" i="10"/>
  <c r="R13" i="10"/>
  <c r="R11" i="10"/>
  <c r="R9" i="10"/>
  <c r="AF8" i="11" l="1"/>
  <c r="AF8" i="12"/>
  <c r="AF10" i="12"/>
  <c r="AF12" i="12"/>
  <c r="AF14" i="12"/>
  <c r="BP8" i="11"/>
  <c r="BQ8" i="11" s="1"/>
  <c r="AF11" i="10"/>
  <c r="AF11" i="12"/>
  <c r="AF13" i="12"/>
  <c r="AF9" i="12"/>
  <c r="AF15" i="12"/>
  <c r="AF9" i="10"/>
  <c r="AF14" i="10"/>
  <c r="AF13" i="10"/>
  <c r="AF15" i="10"/>
  <c r="R17" i="12"/>
  <c r="R19" i="12"/>
  <c r="R21" i="12"/>
  <c r="R16" i="12"/>
  <c r="R18" i="12"/>
  <c r="R20" i="12"/>
  <c r="R22" i="12"/>
  <c r="R10" i="11"/>
  <c r="R14" i="11"/>
  <c r="R18" i="11"/>
  <c r="R22" i="11"/>
  <c r="R24" i="11"/>
  <c r="R9" i="11"/>
  <c r="R11" i="11"/>
  <c r="R13" i="11"/>
  <c r="R15" i="11"/>
  <c r="R17" i="11"/>
  <c r="R19" i="11"/>
  <c r="R21" i="11"/>
  <c r="R23" i="11"/>
  <c r="R12" i="11"/>
  <c r="R16" i="11"/>
  <c r="R20" i="11"/>
  <c r="AF12" i="10"/>
  <c r="BP12" i="10"/>
  <c r="AF10" i="10"/>
  <c r="BP10" i="10"/>
  <c r="AF8" i="10"/>
  <c r="BP8" i="10"/>
  <c r="R17" i="10"/>
  <c r="R21" i="10"/>
  <c r="R8" i="10"/>
  <c r="R10" i="10"/>
  <c r="R12" i="10"/>
  <c r="R19" i="10"/>
  <c r="R16" i="10"/>
  <c r="R18" i="10"/>
  <c r="R20" i="10"/>
  <c r="R22" i="10"/>
  <c r="BP25" i="8"/>
  <c r="BP24" i="8"/>
  <c r="BQ24" i="8" s="1"/>
  <c r="R23" i="8"/>
  <c r="R22" i="8"/>
  <c r="BP21" i="8"/>
  <c r="R20" i="8"/>
  <c r="BP18" i="8"/>
  <c r="BP17" i="8"/>
  <c r="BQ17" i="8" s="1"/>
  <c r="BP16" i="8"/>
  <c r="BQ16" i="8" s="1"/>
  <c r="BP15" i="8"/>
  <c r="BQ15" i="8" s="1"/>
  <c r="R14" i="8"/>
  <c r="BP13" i="8"/>
  <c r="BP12" i="8"/>
  <c r="BQ12" i="8" s="1"/>
  <c r="R11" i="8"/>
  <c r="R10" i="8"/>
  <c r="R9" i="8"/>
  <c r="BP8" i="12" l="1"/>
  <c r="BQ8" i="12" s="1"/>
  <c r="BP10" i="12"/>
  <c r="BR10" i="12" s="1"/>
  <c r="BP11" i="10"/>
  <c r="BQ11" i="10" s="1"/>
  <c r="BR8" i="11"/>
  <c r="BP13" i="12"/>
  <c r="BR13" i="12" s="1"/>
  <c r="BP13" i="10"/>
  <c r="BR13" i="10" s="1"/>
  <c r="BP9" i="12"/>
  <c r="BQ9" i="12" s="1"/>
  <c r="BP14" i="12"/>
  <c r="BQ14" i="12" s="1"/>
  <c r="BP12" i="12"/>
  <c r="BQ12" i="12" s="1"/>
  <c r="BP11" i="12"/>
  <c r="BQ11" i="12" s="1"/>
  <c r="BP9" i="10"/>
  <c r="BR9" i="10" s="1"/>
  <c r="BP15" i="12"/>
  <c r="BR15" i="12" s="1"/>
  <c r="BP15" i="10"/>
  <c r="BR15" i="10" s="1"/>
  <c r="BP14" i="10"/>
  <c r="BR14" i="10" s="1"/>
  <c r="AF22" i="12"/>
  <c r="BP22" i="12"/>
  <c r="AF18" i="12"/>
  <c r="BP18" i="12"/>
  <c r="AF19" i="12"/>
  <c r="BP19" i="12"/>
  <c r="AF20" i="12"/>
  <c r="BP20" i="12"/>
  <c r="AF16" i="12"/>
  <c r="BP16" i="12"/>
  <c r="AF21" i="12"/>
  <c r="BP21" i="12"/>
  <c r="BQ21" i="12" s="1"/>
  <c r="AF17" i="12"/>
  <c r="BP17" i="12"/>
  <c r="AF20" i="11"/>
  <c r="BP20" i="11"/>
  <c r="AF12" i="11"/>
  <c r="BP12" i="11"/>
  <c r="AF17" i="11"/>
  <c r="BP17" i="11"/>
  <c r="AF13" i="11"/>
  <c r="BP13" i="11"/>
  <c r="AF18" i="11"/>
  <c r="BP18" i="11"/>
  <c r="AF10" i="11"/>
  <c r="BP10" i="11"/>
  <c r="AF16" i="11"/>
  <c r="BP16" i="11"/>
  <c r="AF21" i="11"/>
  <c r="BP21" i="11"/>
  <c r="AF9" i="11"/>
  <c r="BP9" i="11"/>
  <c r="BR9" i="11" s="1"/>
  <c r="AF24" i="11"/>
  <c r="BP24" i="11"/>
  <c r="AF14" i="11"/>
  <c r="BP14" i="11"/>
  <c r="AF23" i="11"/>
  <c r="BP23" i="11"/>
  <c r="AF19" i="11"/>
  <c r="BP19" i="11"/>
  <c r="AF15" i="11"/>
  <c r="BP15" i="11"/>
  <c r="AF11" i="11"/>
  <c r="BP11" i="11"/>
  <c r="AF22" i="11"/>
  <c r="BP22" i="11"/>
  <c r="BR10" i="10"/>
  <c r="BQ10" i="10"/>
  <c r="AF20" i="10"/>
  <c r="BP20" i="10"/>
  <c r="AF16" i="10"/>
  <c r="BP16" i="10"/>
  <c r="AF19" i="10"/>
  <c r="BP19" i="10"/>
  <c r="AF17" i="10"/>
  <c r="BP17" i="10"/>
  <c r="BR8" i="10"/>
  <c r="BQ8" i="10"/>
  <c r="BR12" i="10"/>
  <c r="BQ12" i="10"/>
  <c r="AF22" i="10"/>
  <c r="BP22" i="10"/>
  <c r="AF18" i="10"/>
  <c r="BP18" i="10"/>
  <c r="AF21" i="10"/>
  <c r="BP21" i="10"/>
  <c r="R21" i="8"/>
  <c r="BP14" i="8"/>
  <c r="BR14" i="8" s="1"/>
  <c r="R16" i="8"/>
  <c r="R13" i="8"/>
  <c r="R17" i="8"/>
  <c r="R15" i="8"/>
  <c r="R12" i="8"/>
  <c r="AF21" i="8"/>
  <c r="R26" i="8"/>
  <c r="AF16" i="8"/>
  <c r="R25" i="8"/>
  <c r="BP22" i="8"/>
  <c r="BQ22" i="8" s="1"/>
  <c r="R18" i="8"/>
  <c r="R24" i="8"/>
  <c r="AF17" i="8"/>
  <c r="BP20" i="8"/>
  <c r="BR20" i="8" s="1"/>
  <c r="AF15" i="8"/>
  <c r="AF12" i="8"/>
  <c r="AF24" i="8"/>
  <c r="BP26" i="8"/>
  <c r="BQ26" i="8" s="1"/>
  <c r="AF26" i="8"/>
  <c r="BQ25" i="8"/>
  <c r="BR25" i="8"/>
  <c r="AF25" i="8"/>
  <c r="R19" i="8"/>
  <c r="BP19" i="8"/>
  <c r="BR19" i="8" s="1"/>
  <c r="AF19" i="8"/>
  <c r="BP8" i="8"/>
  <c r="BQ8" i="8" s="1"/>
  <c r="AF8" i="8"/>
  <c r="R8" i="8"/>
  <c r="AF13" i="8"/>
  <c r="BR24" i="8"/>
  <c r="AF18" i="8"/>
  <c r="BR12" i="8"/>
  <c r="BR16" i="8"/>
  <c r="BR17" i="8"/>
  <c r="BR15" i="8"/>
  <c r="BR13" i="8"/>
  <c r="BQ13" i="8"/>
  <c r="BR21" i="8"/>
  <c r="BQ21" i="8"/>
  <c r="BR18" i="8"/>
  <c r="BQ18" i="8"/>
  <c r="BR8" i="12" l="1"/>
  <c r="BR11" i="10"/>
  <c r="BQ10" i="12"/>
  <c r="BQ9" i="10"/>
  <c r="BR11" i="12"/>
  <c r="BR9" i="12"/>
  <c r="BR14" i="12"/>
  <c r="BQ14" i="10"/>
  <c r="BQ13" i="10"/>
  <c r="BQ13" i="12"/>
  <c r="BQ15" i="12"/>
  <c r="BR12" i="12"/>
  <c r="BQ15" i="10"/>
  <c r="BR21" i="12"/>
  <c r="BR20" i="12"/>
  <c r="BQ20" i="12"/>
  <c r="BR19" i="12"/>
  <c r="BQ19" i="12"/>
  <c r="BR22" i="12"/>
  <c r="BQ22" i="12"/>
  <c r="BR17" i="12"/>
  <c r="BQ17" i="12"/>
  <c r="BR16" i="12"/>
  <c r="BQ16" i="12"/>
  <c r="BR18" i="12"/>
  <c r="BQ18" i="12"/>
  <c r="BR19" i="11"/>
  <c r="BQ19" i="11"/>
  <c r="BR22" i="11"/>
  <c r="BQ22" i="11"/>
  <c r="BR15" i="11"/>
  <c r="BQ15" i="11"/>
  <c r="BR23" i="11"/>
  <c r="BQ23" i="11"/>
  <c r="BR14" i="11"/>
  <c r="BQ14" i="11"/>
  <c r="BR24" i="11"/>
  <c r="BQ24" i="11"/>
  <c r="BQ9" i="11"/>
  <c r="BR10" i="11"/>
  <c r="BQ10" i="11"/>
  <c r="BR13" i="11"/>
  <c r="BQ13" i="11"/>
  <c r="BR20" i="11"/>
  <c r="BQ20" i="11"/>
  <c r="BR11" i="11"/>
  <c r="BQ11" i="11"/>
  <c r="BR21" i="11"/>
  <c r="BQ21" i="11"/>
  <c r="BR16" i="11"/>
  <c r="BQ16" i="11"/>
  <c r="BR18" i="11"/>
  <c r="BQ18" i="11"/>
  <c r="BR17" i="11"/>
  <c r="BQ17" i="11"/>
  <c r="BR12" i="11"/>
  <c r="BQ12" i="11"/>
  <c r="BR17" i="10"/>
  <c r="BQ17" i="10"/>
  <c r="BR19" i="10"/>
  <c r="BQ19" i="10"/>
  <c r="BR16" i="10"/>
  <c r="BQ16" i="10"/>
  <c r="BR18" i="10"/>
  <c r="BQ18" i="10"/>
  <c r="BR21" i="10"/>
  <c r="BQ21" i="10"/>
  <c r="BR22" i="10"/>
  <c r="BQ22" i="10"/>
  <c r="BR20" i="10"/>
  <c r="BQ20" i="10"/>
  <c r="BP9" i="8"/>
  <c r="BQ9" i="8" s="1"/>
  <c r="BQ14" i="8"/>
  <c r="AF14" i="8"/>
  <c r="AF9" i="8"/>
  <c r="AF22" i="8"/>
  <c r="BR22" i="8"/>
  <c r="BQ20" i="8"/>
  <c r="AF20" i="8"/>
  <c r="BP10" i="8"/>
  <c r="AF10" i="8"/>
  <c r="BR8" i="8"/>
  <c r="BP23" i="8"/>
  <c r="AF23" i="8"/>
  <c r="BR26" i="8"/>
  <c r="BQ19" i="8"/>
  <c r="BP11" i="8"/>
  <c r="AF11" i="8"/>
  <c r="BR9" i="8" l="1"/>
  <c r="BQ10" i="8"/>
  <c r="BR10" i="8"/>
  <c r="BQ23" i="8"/>
  <c r="BR23" i="8"/>
  <c r="BQ11" i="8"/>
  <c r="BR11" i="8"/>
</calcChain>
</file>

<file path=xl/sharedStrings.xml><?xml version="1.0" encoding="utf-8"?>
<sst xmlns="http://schemas.openxmlformats.org/spreadsheetml/2006/main" count="666" uniqueCount="227">
  <si>
    <t>8.30-9.55</t>
  </si>
  <si>
    <t>10.10-11.35</t>
  </si>
  <si>
    <t>13.45-15.10</t>
  </si>
  <si>
    <t>15.25-16.50</t>
  </si>
  <si>
    <t>17.05-18.30</t>
  </si>
  <si>
    <t>18.40-20.00</t>
  </si>
  <si>
    <t>к/н 7</t>
  </si>
  <si>
    <t>ФИО</t>
  </si>
  <si>
    <t>л</t>
  </si>
  <si>
    <t>с</t>
  </si>
  <si>
    <t>1. Вопрос</t>
  </si>
  <si>
    <t>2. Вопрос</t>
  </si>
  <si>
    <t>Всего</t>
  </si>
  <si>
    <t>ECTS</t>
  </si>
  <si>
    <t>5 баллов</t>
  </si>
  <si>
    <t>Итого 2</t>
  </si>
  <si>
    <t xml:space="preserve">   Рейтинг-балл</t>
  </si>
  <si>
    <t>9  10</t>
  </si>
  <si>
    <t xml:space="preserve"> 20ф_ВУД</t>
  </si>
  <si>
    <t>ст 73 УПК</t>
  </si>
  <si>
    <t>Ориент</t>
  </si>
  <si>
    <t>Документ</t>
  </si>
  <si>
    <t>Задержание</t>
  </si>
  <si>
    <t>Дакто отпеч</t>
  </si>
  <si>
    <t>Ср_след_отп</t>
  </si>
  <si>
    <t>Допрос</t>
  </si>
  <si>
    <t>Обыск 3 фото</t>
  </si>
  <si>
    <t>д</t>
  </si>
  <si>
    <t>т</t>
  </si>
  <si>
    <t>http://criminallaw.uf.nstu.ru/</t>
  </si>
  <si>
    <t> http://dispace.edu.nstu.ru/didesk/course/show/1033</t>
  </si>
  <si>
    <t>knk3746@mail.ru</t>
  </si>
  <si>
    <t>11.50-13.15</t>
  </si>
  <si>
    <t>Криминалистика</t>
  </si>
  <si>
    <t>МР НОН</t>
  </si>
  <si>
    <t>МР угон ТС</t>
  </si>
  <si>
    <t>МР убийства</t>
  </si>
  <si>
    <t>МР разбоя</t>
  </si>
  <si>
    <t>МР грабежа</t>
  </si>
  <si>
    <t>ППНМ</t>
  </si>
  <si>
    <t>МР хулиг</t>
  </si>
  <si>
    <t>к</t>
  </si>
  <si>
    <t>в</t>
  </si>
  <si>
    <t>к/н 12</t>
  </si>
  <si>
    <t>Эксперимент</t>
  </si>
  <si>
    <t>Опознание</t>
  </si>
  <si>
    <t>9. Лекция 17</t>
  </si>
  <si>
    <t>Обыск</t>
  </si>
  <si>
    <t>Осмотр</t>
  </si>
  <si>
    <t>8. Лекция 15</t>
  </si>
  <si>
    <t>Освидет</t>
  </si>
  <si>
    <t>7. Лекция 13</t>
  </si>
  <si>
    <t>ТКЭД</t>
  </si>
  <si>
    <t>Габит</t>
  </si>
  <si>
    <t>Портрет</t>
  </si>
  <si>
    <t>6. Лекция 11</t>
  </si>
  <si>
    <t>ХО</t>
  </si>
  <si>
    <t>Баллистика</t>
  </si>
  <si>
    <t>ВВ</t>
  </si>
  <si>
    <t>5. Лекция 9</t>
  </si>
  <si>
    <t>История</t>
  </si>
  <si>
    <t>Методы</t>
  </si>
  <si>
    <t>1. Лекция 1</t>
  </si>
  <si>
    <t>Идентиф</t>
  </si>
  <si>
    <t>2. Лекция 3</t>
  </si>
  <si>
    <t>НИПЭ</t>
  </si>
  <si>
    <t>Фото</t>
  </si>
  <si>
    <t>Видео</t>
  </si>
  <si>
    <t>Фоноскопия</t>
  </si>
  <si>
    <t>Дактилокарта</t>
  </si>
  <si>
    <t>п</t>
  </si>
  <si>
    <t>След</t>
  </si>
  <si>
    <t>КИВМИ</t>
  </si>
  <si>
    <t>4. Лекция 7</t>
  </si>
  <si>
    <t>3. Лекция 5</t>
  </si>
  <si>
    <t>Одорология</t>
  </si>
  <si>
    <t xml:space="preserve">КНС 3-120, 124 17.00 среда </t>
  </si>
  <si>
    <t>лекция VI-210  11.50-13.15 среда нечет</t>
  </si>
  <si>
    <t xml:space="preserve">   Группа ЮФ-11</t>
  </si>
  <si>
    <t>8.30-9.55 пон</t>
  </si>
  <si>
    <t xml:space="preserve">   Группа ЮФ-12</t>
  </si>
  <si>
    <t>13.45-15.10 среда, пон нечет</t>
  </si>
  <si>
    <t xml:space="preserve">   Группа ЮФ-13</t>
  </si>
  <si>
    <t>11.50-13.15 пон</t>
  </si>
  <si>
    <t>8.30-9.55 сред чет</t>
  </si>
  <si>
    <t xml:space="preserve">   Группа ЮФ-14, 15</t>
  </si>
  <si>
    <t>10.10-11.35 ср, вт неч</t>
  </si>
  <si>
    <t>Алишова Олеся</t>
  </si>
  <si>
    <t>Бекер Виктория</t>
  </si>
  <si>
    <t>Биллер Маргарита</t>
  </si>
  <si>
    <t>Васильев Роман</t>
  </si>
  <si>
    <t>Дьячук Яков</t>
  </si>
  <si>
    <t>Колегова Анна</t>
  </si>
  <si>
    <t>Лескова Евгения</t>
  </si>
  <si>
    <t>Лысаков Игорь</t>
  </si>
  <si>
    <t>Лысова Юлия</t>
  </si>
  <si>
    <t>Сакун Василий</t>
  </si>
  <si>
    <t>Устюжанин Никита</t>
  </si>
  <si>
    <t>Швед Ольга</t>
  </si>
  <si>
    <t>Катькалова Анаст</t>
  </si>
  <si>
    <t>Кудряшкина Крист</t>
  </si>
  <si>
    <t>Синяговская Викт</t>
  </si>
  <si>
    <t>Троеглазова Екат</t>
  </si>
  <si>
    <t>Ольховская Лар</t>
  </si>
  <si>
    <t>Сережина Надеж</t>
  </si>
  <si>
    <t>Хлапова Екатер</t>
  </si>
  <si>
    <t>Аннаева Женнет</t>
  </si>
  <si>
    <t>Венюков Павел</t>
  </si>
  <si>
    <t>Глотова Виктория</t>
  </si>
  <si>
    <t>Иксар Олеся</t>
  </si>
  <si>
    <t>Куреленко Юлия</t>
  </si>
  <si>
    <t>Кускова Любовь</t>
  </si>
  <si>
    <t>Лескова Майя</t>
  </si>
  <si>
    <t>Луценко Влада</t>
  </si>
  <si>
    <t>Михайлюк Алена</t>
  </si>
  <si>
    <t>Первухин Никита</t>
  </si>
  <si>
    <t>Тихомиров Артём</t>
  </si>
  <si>
    <t>Фелонюк Анна</t>
  </si>
  <si>
    <t>Яковлева Ирина</t>
  </si>
  <si>
    <t>Жаброва Елиз</t>
  </si>
  <si>
    <t>Захаров Алексан</t>
  </si>
  <si>
    <t>Белых Иван</t>
  </si>
  <si>
    <t>Горбачёва Дарья</t>
  </si>
  <si>
    <t>Гусева Татьяна</t>
  </si>
  <si>
    <t>Ехлаков Виталий</t>
  </si>
  <si>
    <t>Захаров Николай</t>
  </si>
  <si>
    <t>Климова Наталья</t>
  </si>
  <si>
    <t>Клинова Татьяна</t>
  </si>
  <si>
    <t>Кузовкин Сергей</t>
  </si>
  <si>
    <t>Левченко Евгений</t>
  </si>
  <si>
    <t>Полищук Татьяна</t>
  </si>
  <si>
    <t>Рузина Дарья</t>
  </si>
  <si>
    <t>Румянцева Жанна</t>
  </si>
  <si>
    <t>Сметанина Юлия</t>
  </si>
  <si>
    <t>Трунин Михаил</t>
  </si>
  <si>
    <t>Шуваева Ксения</t>
  </si>
  <si>
    <t>Самойлов Дмит</t>
  </si>
  <si>
    <t>Шалавенкова Ан</t>
  </si>
  <si>
    <t>Анпилогов Макс</t>
  </si>
  <si>
    <t>Анпилогова Екат</t>
  </si>
  <si>
    <t>Верещагина Екат</t>
  </si>
  <si>
    <t>Воробьева Алекс</t>
  </si>
  <si>
    <t>Кучина Дарья</t>
  </si>
  <si>
    <t>Петрухин Дмитрий</t>
  </si>
  <si>
    <t>Пименов Антон</t>
  </si>
  <si>
    <t>Романова Регина</t>
  </si>
  <si>
    <t>Багирова Айла</t>
  </si>
  <si>
    <t>Смирнова Ася</t>
  </si>
  <si>
    <t>Стамболцян Сарг</t>
  </si>
  <si>
    <t>Эбель Артур</t>
  </si>
  <si>
    <t>МР вымогат</t>
  </si>
  <si>
    <t>МР ПДД</t>
  </si>
  <si>
    <t>МР мош пл карт, такт зад</t>
  </si>
  <si>
    <t>МР хищения</t>
  </si>
  <si>
    <t>МР истяз</t>
  </si>
  <si>
    <t>МР комп прест</t>
  </si>
  <si>
    <t>МР н\с</t>
  </si>
  <si>
    <t>МР фальш</t>
  </si>
  <si>
    <t>МР НОН Уч зав</t>
  </si>
  <si>
    <t>МР отравления</t>
  </si>
  <si>
    <t>МР пред,3Д Фото</t>
  </si>
  <si>
    <t>МР сделка, ТКЭД</t>
  </si>
  <si>
    <t>МР продукции</t>
  </si>
  <si>
    <t>МР похищ чел</t>
  </si>
  <si>
    <t>МР гастроб</t>
  </si>
  <si>
    <t>МР торг людьми</t>
  </si>
  <si>
    <t>МР изнас</t>
  </si>
  <si>
    <t>МР притон</t>
  </si>
  <si>
    <t>МР тяж вред</t>
  </si>
  <si>
    <t>МР ОПГ</t>
  </si>
  <si>
    <t>МР нон героин</t>
  </si>
  <si>
    <t>МР орудие</t>
  </si>
  <si>
    <t>МР убийства, невмен</t>
  </si>
  <si>
    <t>МР ПДД, ЭЦП</t>
  </si>
  <si>
    <t>МР тяжк вред, СМЭ</t>
  </si>
  <si>
    <t>МР оружия, Цифр фото</t>
  </si>
  <si>
    <t>МР проникн в жилище, допрос</t>
  </si>
  <si>
    <t>МР оружия, Арсенал</t>
  </si>
  <si>
    <t>МР угона, ХО</t>
  </si>
  <si>
    <t>МР экон прест, 3Д видео</t>
  </si>
  <si>
    <t>МР мош пред, ген экспертиза</t>
  </si>
  <si>
    <t>МР убийствка</t>
  </si>
  <si>
    <t>МР мош пл карты</t>
  </si>
  <si>
    <t>МР вымог рекет</t>
  </si>
  <si>
    <t>МР налог</t>
  </si>
  <si>
    <t>МР хулиг н/л</t>
  </si>
  <si>
    <t>Клементьева Дар</t>
  </si>
  <si>
    <t>Медведева Нина</t>
  </si>
  <si>
    <t>МР налог, особые приметы</t>
  </si>
  <si>
    <t>ИР кражи с сумочки</t>
  </si>
  <si>
    <t>МР нез пред</t>
  </si>
  <si>
    <t>11.50-13.15 нечет</t>
  </si>
  <si>
    <t xml:space="preserve"> </t>
  </si>
  <si>
    <t>`</t>
  </si>
  <si>
    <t>МР кражи</t>
  </si>
  <si>
    <t>Мр взятки</t>
  </si>
  <si>
    <t>Мр ОПГ</t>
  </si>
  <si>
    <t>МР комп прес</t>
  </si>
  <si>
    <t>Мр иностр</t>
  </si>
  <si>
    <t>К</t>
  </si>
  <si>
    <t>Купатадзе Тамара</t>
  </si>
  <si>
    <t>МР карм кража</t>
  </si>
  <si>
    <t xml:space="preserve">МР </t>
  </si>
  <si>
    <t xml:space="preserve">             Самостоятельная работа</t>
  </si>
  <si>
    <t xml:space="preserve">         Самостоятельная работа</t>
  </si>
  <si>
    <r>
      <rPr>
        <b/>
        <sz val="14"/>
        <color rgb="FFFF0000"/>
        <rFont val="Times New Roman"/>
        <family val="1"/>
        <charset val="204"/>
      </rPr>
      <t>К</t>
    </r>
    <r>
      <rPr>
        <sz val="12"/>
        <rFont val="Times New Roman"/>
        <family val="1"/>
        <charset val="204"/>
      </rPr>
      <t xml:space="preserve">  - нужно показать лекцию и отработать эту тему на семинаре</t>
    </r>
  </si>
  <si>
    <r>
      <rPr>
        <sz val="11"/>
        <color rgb="FFFF0000"/>
        <rFont val="Calibri"/>
        <family val="2"/>
        <charset val="204"/>
        <scheme val="minor"/>
      </rPr>
      <t>Лучший доклад</t>
    </r>
    <r>
      <rPr>
        <sz val="11"/>
        <rFont val="Calibri"/>
        <family val="2"/>
        <charset val="204"/>
        <scheme val="minor"/>
      </rPr>
      <t xml:space="preserve"> - Троеглазова Е.</t>
    </r>
  </si>
  <si>
    <t>Доклад Михайлюк А.</t>
  </si>
  <si>
    <t xml:space="preserve">Доклад Шуваева К., Горбачева Д. </t>
  </si>
  <si>
    <t>Оч. Ставка</t>
  </si>
  <si>
    <t>НИПЭ видео</t>
  </si>
  <si>
    <t>Очная ставка</t>
  </si>
  <si>
    <t>Допрос вид</t>
  </si>
  <si>
    <t>Оригинальное видео - Венюков Павел, Тихомиров Артем</t>
  </si>
  <si>
    <r>
      <rPr>
        <sz val="11"/>
        <color rgb="FFFF0000"/>
        <rFont val="Calibri"/>
        <family val="2"/>
        <charset val="204"/>
        <scheme val="minor"/>
      </rPr>
      <t>Оригинальное видео - Стамболцян Саргис</t>
    </r>
    <r>
      <rPr>
        <b/>
        <sz val="11"/>
        <color rgb="FFFF0000"/>
        <rFont val="Calibri"/>
        <family val="2"/>
        <charset val="204"/>
        <scheme val="minor"/>
      </rPr>
      <t xml:space="preserve">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</t>
    </r>
  </si>
  <si>
    <t>Закон</t>
  </si>
  <si>
    <r>
      <t xml:space="preserve">Оригинальное </t>
    </r>
    <r>
      <rPr>
        <sz val="11"/>
        <color rgb="FFFF0000"/>
        <rFont val="Times New Roman"/>
        <family val="1"/>
        <charset val="204"/>
      </rPr>
      <t>видео - Бекер Виктория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</t>
    </r>
  </si>
  <si>
    <r>
      <rPr>
        <sz val="11"/>
        <color rgb="FFFF0000"/>
        <rFont val="Calibri"/>
        <family val="2"/>
        <charset val="204"/>
        <scheme val="minor"/>
      </rPr>
      <t>Оригинальное видео - Ехлаков Виталий</t>
    </r>
    <r>
      <rPr>
        <b/>
        <sz val="11"/>
        <color rgb="FFFF0000"/>
        <rFont val="Calibri"/>
        <family val="2"/>
        <charset val="204"/>
        <scheme val="minor"/>
      </rPr>
      <t xml:space="preserve">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</t>
    </r>
  </si>
  <si>
    <t>Постановление</t>
  </si>
  <si>
    <t>Тесты сайта</t>
  </si>
  <si>
    <t>А</t>
  </si>
  <si>
    <t>Д</t>
  </si>
  <si>
    <t>А - автомат</t>
  </si>
  <si>
    <t>Д - допуск по билетам</t>
  </si>
  <si>
    <t xml:space="preserve">А - автомат,  Лысова и Кудряшкина отработать тему </t>
  </si>
  <si>
    <t xml:space="preserve">А - автомат,  Левченко отработать тему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</si>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</sst>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Forte"/>
      <family val="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9"/>
      <color indexed="56"/>
      <name val="Times New Roman"/>
      <family val="1"/>
      <charset val="204"/>
    </font>
    <font>
      <sz val="9"/>
      <color indexed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b/>
      <sz val="10"/>
      <name val="Forte"/>
      <family val="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color theme="4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Forte"/>
      <family val="4"/>
    </font>
    <font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sz val="9"/>
      <color rgb="FF00B05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rgb="FF333333"/>
      <name val="Segoe UI"/>
      <family val="2"/>
      <charset val="204"/>
    </font>
    <font>
      <sz val="9"/>
      <color rgb="FF333333"/>
      <name val="Segoe UI"/>
      <family val="2"/>
      <charset val="204"/>
    </font>
    <font>
      <u/>
      <sz val="8"/>
      <color rgb="FF128AD9"/>
      <name val="Times New Roman"/>
      <family val="1"/>
      <charset val="204"/>
    </font>
    <font>
      <u/>
      <sz val="9"/>
      <color rgb="FF128AD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0.5"/>
      <color rgb="FFFF0000"/>
      <name val="Segoe UI"/>
      <family val="2"/>
      <charset val="204"/>
    </font>
    <font>
      <sz val="10.5"/>
      <color rgb="FF333333"/>
      <name val="Segoe UI"/>
      <family val="2"/>
      <charset val="204"/>
    </font>
    <font>
      <b/>
      <sz val="9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0.5"/>
      <color rgb="FFFF0000"/>
      <name val="Times New Roman"/>
      <family val="1"/>
      <charset val="204"/>
    </font>
    <font>
      <sz val="10.5"/>
      <name val="Segoe U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DFDFDF"/>
      </left>
      <right style="medium">
        <color rgb="FFDFDFDF"/>
      </right>
      <top style="medium">
        <color rgb="FFDFDFDF"/>
      </top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/>
      <bottom style="medium">
        <color rgb="FFDFDFDF"/>
      </bottom>
      <diagonal/>
    </border>
    <border>
      <left style="medium">
        <color rgb="FFDFDFDF"/>
      </left>
      <right style="medium">
        <color rgb="FFDFDFDF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EEEEEE"/>
      </bottom>
      <diagonal/>
    </border>
    <border>
      <left/>
      <right style="dotted">
        <color rgb="FF666666"/>
      </right>
      <top/>
      <bottom style="medium">
        <color rgb="FFEEEEEE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/>
    <xf numFmtId="0" fontId="15" fillId="0" borderId="0"/>
    <xf numFmtId="0" fontId="3" fillId="0" borderId="1">
      <alignment horizontal="centerContinuous" shrinkToFit="1"/>
      <protection locked="0"/>
    </xf>
  </cellStyleXfs>
  <cellXfs count="393">
    <xf numFmtId="0" fontId="0" fillId="0" borderId="0" xfId="0"/>
    <xf numFmtId="0" fontId="1" fillId="0" borderId="0" xfId="0" applyFont="1"/>
    <xf numFmtId="49" fontId="0" fillId="0" borderId="0" xfId="0" applyNumberFormat="1" applyBorder="1" applyAlignment="1">
      <alignment textRotation="90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textRotation="90"/>
    </xf>
    <xf numFmtId="0" fontId="9" fillId="0" borderId="0" xfId="0" applyFont="1"/>
    <xf numFmtId="0" fontId="8" fillId="0" borderId="0" xfId="0" applyFont="1" applyBorder="1" applyAlignment="1">
      <alignment shrinkToFit="1"/>
    </xf>
    <xf numFmtId="0" fontId="3" fillId="0" borderId="0" xfId="0" applyFont="1" applyBorder="1"/>
    <xf numFmtId="0" fontId="3" fillId="0" borderId="0" xfId="0" applyFont="1" applyBorder="1" applyAlignment="1">
      <alignment horizontal="justify" vertical="top" wrapText="1"/>
    </xf>
    <xf numFmtId="0" fontId="1" fillId="0" borderId="1" xfId="0" applyFont="1" applyBorder="1" applyAlignment="1" applyProtection="1">
      <alignment shrinkToFit="1"/>
      <protection locked="0"/>
    </xf>
    <xf numFmtId="0" fontId="8" fillId="0" borderId="1" xfId="0" applyFont="1" applyBorder="1" applyAlignment="1" applyProtection="1">
      <alignment shrinkToFit="1"/>
      <protection locked="0"/>
    </xf>
    <xf numFmtId="0" fontId="8" fillId="0" borderId="4" xfId="0" applyFont="1" applyBorder="1" applyAlignment="1" applyProtection="1">
      <alignment shrinkToFit="1"/>
      <protection locked="0"/>
    </xf>
    <xf numFmtId="0" fontId="1" fillId="0" borderId="3" xfId="0" applyFont="1" applyBorder="1" applyAlignment="1" applyProtection="1">
      <alignment shrinkToFit="1"/>
      <protection locked="0"/>
    </xf>
    <xf numFmtId="0" fontId="0" fillId="0" borderId="3" xfId="0" applyBorder="1" applyProtection="1">
      <protection locked="0"/>
    </xf>
    <xf numFmtId="0" fontId="1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1" fillId="0" borderId="1" xfId="0" applyFont="1" applyBorder="1" applyAlignment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3" fillId="0" borderId="1" xfId="0" applyFont="1" applyBorder="1" applyAlignment="1" applyProtection="1">
      <alignment shrinkToFit="1"/>
      <protection locked="0"/>
    </xf>
    <xf numFmtId="0" fontId="19" fillId="0" borderId="1" xfId="0" applyFont="1" applyBorder="1" applyAlignment="1" applyProtection="1">
      <alignment shrinkToFit="1"/>
      <protection locked="0"/>
    </xf>
    <xf numFmtId="0" fontId="0" fillId="0" borderId="3" xfId="0" applyBorder="1" applyAlignment="1" applyProtection="1">
      <alignment shrinkToFit="1"/>
      <protection locked="0"/>
    </xf>
    <xf numFmtId="0" fontId="0" fillId="0" borderId="3" xfId="0" applyFill="1" applyBorder="1" applyAlignment="1" applyProtection="1">
      <alignment shrinkToFit="1"/>
      <protection locked="0"/>
    </xf>
    <xf numFmtId="0" fontId="0" fillId="0" borderId="1" xfId="0" applyFill="1" applyBorder="1" applyAlignment="1" applyProtection="1">
      <alignment shrinkToFit="1"/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0" xfId="0" applyFont="1" applyFill="1" applyProtection="1">
      <protection locked="0"/>
    </xf>
    <xf numFmtId="0" fontId="4" fillId="0" borderId="11" xfId="0" applyFont="1" applyBorder="1" applyAlignment="1" applyProtection="1">
      <alignment textRotation="90"/>
      <protection locked="0"/>
    </xf>
    <xf numFmtId="0" fontId="4" fillId="0" borderId="12" xfId="0" applyFont="1" applyBorder="1" applyAlignment="1" applyProtection="1">
      <alignment textRotation="90"/>
      <protection locked="0"/>
    </xf>
    <xf numFmtId="0" fontId="3" fillId="0" borderId="3" xfId="0" applyFont="1" applyBorder="1" applyAlignment="1" applyProtection="1">
      <alignment horizontal="left" shrinkToFit="1"/>
      <protection locked="0"/>
    </xf>
    <xf numFmtId="0" fontId="3" fillId="0" borderId="1" xfId="0" applyFont="1" applyBorder="1" applyAlignment="1" applyProtection="1">
      <alignment horizontal="left" shrinkToFit="1"/>
      <protection locked="0"/>
    </xf>
    <xf numFmtId="0" fontId="26" fillId="0" borderId="1" xfId="0" applyFont="1" applyBorder="1" applyAlignment="1" applyProtection="1">
      <alignment shrinkToFit="1"/>
      <protection locked="0"/>
    </xf>
    <xf numFmtId="0" fontId="3" fillId="0" borderId="4" xfId="0" applyFont="1" applyBorder="1" applyAlignment="1" applyProtection="1">
      <alignment horizontal="left" shrinkToFit="1"/>
      <protection locked="0"/>
    </xf>
    <xf numFmtId="1" fontId="3" fillId="0" borderId="4" xfId="0" applyNumberFormat="1" applyFont="1" applyBorder="1" applyAlignment="1" applyProtection="1">
      <alignment shrinkToFit="1"/>
      <protection locked="0"/>
    </xf>
    <xf numFmtId="1" fontId="3" fillId="0" borderId="3" xfId="0" applyNumberFormat="1" applyFont="1" applyBorder="1" applyAlignment="1" applyProtection="1">
      <alignment horizontal="centerContinuous" shrinkToFit="1"/>
      <protection locked="0"/>
    </xf>
    <xf numFmtId="1" fontId="3" fillId="0" borderId="1" xfId="0" applyNumberFormat="1" applyFont="1" applyBorder="1" applyAlignment="1" applyProtection="1">
      <alignment horizontal="centerContinuous" shrinkToFit="1"/>
      <protection locked="0"/>
    </xf>
    <xf numFmtId="1" fontId="27" fillId="0" borderId="1" xfId="0" applyNumberFormat="1" applyFont="1" applyBorder="1" applyAlignment="1" applyProtection="1">
      <alignment horizontal="centerContinuous" shrinkToFit="1"/>
      <protection locked="0"/>
    </xf>
    <xf numFmtId="1" fontId="28" fillId="0" borderId="1" xfId="0" applyNumberFormat="1" applyFont="1" applyBorder="1" applyAlignment="1" applyProtection="1">
      <alignment horizontal="centerContinuous" shrinkToFit="1"/>
      <protection locked="0"/>
    </xf>
    <xf numFmtId="0" fontId="8" fillId="4" borderId="4" xfId="0" applyFont="1" applyFill="1" applyBorder="1" applyAlignment="1">
      <alignment shrinkToFit="1"/>
    </xf>
    <xf numFmtId="0" fontId="18" fillId="4" borderId="1" xfId="0" applyFont="1" applyFill="1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30" fillId="0" borderId="1" xfId="0" applyFont="1" applyBorder="1" applyProtection="1">
      <protection locked="0"/>
    </xf>
    <xf numFmtId="0" fontId="1" fillId="0" borderId="7" xfId="0" applyFont="1" applyBorder="1" applyAlignment="1" applyProtection="1">
      <alignment shrinkToFit="1"/>
      <protection locked="0"/>
    </xf>
    <xf numFmtId="0" fontId="9" fillId="0" borderId="7" xfId="0" applyFont="1" applyBorder="1" applyProtection="1">
      <protection locked="0"/>
    </xf>
    <xf numFmtId="0" fontId="1" fillId="0" borderId="11" xfId="0" applyFont="1" applyBorder="1" applyAlignment="1">
      <alignment horizontal="center" textRotation="90" shrinkToFit="1"/>
    </xf>
    <xf numFmtId="0" fontId="3" fillId="0" borderId="19" xfId="0" applyFont="1" applyBorder="1" applyAlignment="1" applyProtection="1">
      <alignment horizontal="left" shrinkToFit="1"/>
      <protection locked="0"/>
    </xf>
    <xf numFmtId="0" fontId="26" fillId="0" borderId="19" xfId="0" applyFont="1" applyBorder="1" applyAlignment="1" applyProtection="1">
      <alignment shrinkToFit="1"/>
      <protection locked="0"/>
    </xf>
    <xf numFmtId="0" fontId="3" fillId="0" borderId="20" xfId="0" applyFont="1" applyFill="1" applyBorder="1" applyAlignment="1" applyProtection="1">
      <alignment horizontal="left" shrinkToFit="1"/>
      <protection locked="0"/>
    </xf>
    <xf numFmtId="0" fontId="1" fillId="0" borderId="12" xfId="0" applyFont="1" applyBorder="1" applyAlignment="1">
      <alignment horizontal="center" textRotation="90" shrinkToFit="1"/>
    </xf>
    <xf numFmtId="0" fontId="3" fillId="0" borderId="7" xfId="0" applyFont="1" applyBorder="1" applyAlignment="1" applyProtection="1">
      <alignment horizontal="left" shrinkToFit="1"/>
      <protection locked="0"/>
    </xf>
    <xf numFmtId="0" fontId="8" fillId="0" borderId="7" xfId="0" applyFont="1" applyBorder="1" applyAlignment="1" applyProtection="1">
      <alignment shrinkToFit="1"/>
      <protection locked="0"/>
    </xf>
    <xf numFmtId="0" fontId="30" fillId="0" borderId="7" xfId="0" applyFont="1" applyBorder="1" applyProtection="1">
      <protection locked="0"/>
    </xf>
    <xf numFmtId="0" fontId="20" fillId="0" borderId="3" xfId="0" applyFont="1" applyBorder="1" applyProtection="1">
      <protection locked="0"/>
    </xf>
    <xf numFmtId="0" fontId="1" fillId="0" borderId="9" xfId="0" applyFont="1" applyBorder="1" applyAlignment="1">
      <alignment horizontal="center" textRotation="90" shrinkToFit="1"/>
    </xf>
    <xf numFmtId="1" fontId="3" fillId="0" borderId="4" xfId="0" applyNumberFormat="1" applyFont="1" applyBorder="1" applyAlignment="1" applyProtection="1">
      <alignment horizontal="centerContinuous" shrinkToFit="1"/>
      <protection locked="0"/>
    </xf>
    <xf numFmtId="0" fontId="0" fillId="0" borderId="4" xfId="0" applyBorder="1" applyAlignment="1" applyProtection="1">
      <alignment shrinkToFit="1"/>
      <protection locked="0"/>
    </xf>
    <xf numFmtId="0" fontId="31" fillId="0" borderId="9" xfId="0" applyFont="1" applyBorder="1" applyAlignment="1" applyProtection="1">
      <alignment horizontal="center" vertical="center" textRotation="90" shrinkToFit="1"/>
      <protection locked="0"/>
    </xf>
    <xf numFmtId="1" fontId="27" fillId="0" borderId="3" xfId="0" applyNumberFormat="1" applyFont="1" applyBorder="1" applyAlignment="1" applyProtection="1">
      <alignment horizontal="centerContinuous" shrinkToFit="1"/>
      <protection locked="0"/>
    </xf>
    <xf numFmtId="1" fontId="27" fillId="0" borderId="7" xfId="0" applyNumberFormat="1" applyFont="1" applyBorder="1" applyAlignment="1" applyProtection="1">
      <alignment horizontal="centerContinuous" shrinkToFit="1"/>
      <protection locked="0"/>
    </xf>
    <xf numFmtId="0" fontId="29" fillId="2" borderId="1" xfId="0" applyFont="1" applyFill="1" applyBorder="1" applyAlignment="1">
      <alignment shrinkToFit="1"/>
    </xf>
    <xf numFmtId="0" fontId="29" fillId="2" borderId="6" xfId="0" applyFont="1" applyFill="1" applyBorder="1" applyAlignment="1">
      <alignment shrinkToFit="1"/>
    </xf>
    <xf numFmtId="0" fontId="19" fillId="2" borderId="1" xfId="0" applyFont="1" applyFill="1" applyBorder="1" applyAlignment="1">
      <alignment shrinkToFit="1"/>
    </xf>
    <xf numFmtId="0" fontId="18" fillId="2" borderId="1" xfId="0" applyFont="1" applyFill="1" applyBorder="1"/>
    <xf numFmtId="0" fontId="19" fillId="2" borderId="6" xfId="0" applyFont="1" applyFill="1" applyBorder="1" applyAlignment="1">
      <alignment shrinkToFit="1"/>
    </xf>
    <xf numFmtId="0" fontId="18" fillId="2" borderId="6" xfId="0" applyFont="1" applyFill="1" applyBorder="1"/>
    <xf numFmtId="0" fontId="5" fillId="0" borderId="11" xfId="0" applyFont="1" applyBorder="1" applyAlignment="1">
      <alignment horizontal="center" textRotation="90"/>
    </xf>
    <xf numFmtId="0" fontId="12" fillId="0" borderId="11" xfId="0" applyFont="1" applyBorder="1" applyAlignment="1">
      <alignment horizontal="center" textRotation="90"/>
    </xf>
    <xf numFmtId="0" fontId="13" fillId="0" borderId="11" xfId="0" applyFont="1" applyBorder="1" applyAlignment="1">
      <alignment horizontal="center" textRotation="90"/>
    </xf>
    <xf numFmtId="0" fontId="11" fillId="0" borderId="11" xfId="0" applyFont="1" applyBorder="1" applyAlignment="1">
      <alignment horizontal="center" textRotation="90"/>
    </xf>
    <xf numFmtId="49" fontId="11" fillId="0" borderId="17" xfId="0" applyNumberFormat="1" applyFont="1" applyBorder="1" applyAlignment="1">
      <alignment horizontal="center" textRotation="90"/>
    </xf>
    <xf numFmtId="0" fontId="13" fillId="0" borderId="9" xfId="0" applyFont="1" applyBorder="1" applyAlignment="1">
      <alignment horizontal="center" textRotation="90"/>
    </xf>
    <xf numFmtId="0" fontId="10" fillId="0" borderId="2" xfId="0" applyFont="1" applyBorder="1" applyAlignment="1" applyProtection="1">
      <alignment textRotation="90"/>
      <protection locked="0"/>
    </xf>
    <xf numFmtId="0" fontId="0" fillId="0" borderId="21" xfId="0" applyBorder="1"/>
    <xf numFmtId="0" fontId="0" fillId="0" borderId="22" xfId="0" applyBorder="1" applyProtection="1">
      <protection locked="0"/>
    </xf>
    <xf numFmtId="0" fontId="8" fillId="4" borderId="13" xfId="0" applyFont="1" applyFill="1" applyBorder="1" applyAlignment="1">
      <alignment shrinkToFit="1"/>
    </xf>
    <xf numFmtId="0" fontId="18" fillId="4" borderId="6" xfId="0" applyFont="1" applyFill="1" applyBorder="1"/>
    <xf numFmtId="0" fontId="0" fillId="4" borderId="8" xfId="0" applyFill="1" applyBorder="1"/>
    <xf numFmtId="0" fontId="1" fillId="0" borderId="23" xfId="0" applyFont="1" applyBorder="1"/>
    <xf numFmtId="0" fontId="7" fillId="0" borderId="21" xfId="0" applyFont="1" applyBorder="1" applyAlignment="1">
      <alignment horizontal="center" vertical="top" wrapText="1"/>
    </xf>
    <xf numFmtId="0" fontId="1" fillId="0" borderId="26" xfId="0" applyFont="1" applyBorder="1"/>
    <xf numFmtId="0" fontId="0" fillId="0" borderId="14" xfId="0" applyBorder="1"/>
    <xf numFmtId="0" fontId="0" fillId="0" borderId="24" xfId="0" applyBorder="1"/>
    <xf numFmtId="0" fontId="4" fillId="0" borderId="27" xfId="0" applyFont="1" applyBorder="1" applyAlignment="1" applyProtection="1">
      <protection locked="0"/>
    </xf>
    <xf numFmtId="0" fontId="4" fillId="0" borderId="22" xfId="0" applyFont="1" applyBorder="1" applyAlignment="1" applyProtection="1">
      <protection locked="0"/>
    </xf>
    <xf numFmtId="0" fontId="0" fillId="0" borderId="28" xfId="0" applyBorder="1" applyProtection="1">
      <protection locked="0"/>
    </xf>
    <xf numFmtId="0" fontId="1" fillId="0" borderId="10" xfId="0" applyFont="1" applyBorder="1"/>
    <xf numFmtId="0" fontId="6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Font="1" applyBorder="1"/>
    <xf numFmtId="0" fontId="19" fillId="0" borderId="0" xfId="0" applyFont="1" applyProtection="1">
      <protection locked="0"/>
    </xf>
    <xf numFmtId="0" fontId="0" fillId="0" borderId="0" xfId="0"/>
    <xf numFmtId="0" fontId="1" fillId="2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3" fillId="3" borderId="0" xfId="0" applyFont="1" applyFill="1" applyProtection="1">
      <protection locked="0"/>
    </xf>
    <xf numFmtId="0" fontId="0" fillId="0" borderId="0" xfId="0" applyBorder="1"/>
    <xf numFmtId="0" fontId="24" fillId="0" borderId="10" xfId="0" applyFont="1" applyBorder="1" applyAlignment="1" applyProtection="1">
      <alignment textRotation="90"/>
      <protection locked="0"/>
    </xf>
    <xf numFmtId="0" fontId="24" fillId="0" borderId="11" xfId="0" applyFont="1" applyBorder="1" applyAlignment="1" applyProtection="1">
      <alignment textRotation="90"/>
      <protection locked="0"/>
    </xf>
    <xf numFmtId="0" fontId="25" fillId="0" borderId="10" xfId="0" applyFont="1" applyBorder="1" applyAlignment="1" applyProtection="1">
      <alignment textRotation="90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shrinkToFit="1"/>
      <protection locked="0"/>
    </xf>
    <xf numFmtId="0" fontId="0" fillId="4" borderId="7" xfId="0" applyFill="1" applyBorder="1"/>
    <xf numFmtId="0" fontId="0" fillId="0" borderId="4" xfId="0" applyBorder="1" applyProtection="1">
      <protection locked="0"/>
    </xf>
    <xf numFmtId="0" fontId="20" fillId="0" borderId="0" xfId="0" applyFont="1"/>
    <xf numFmtId="0" fontId="21" fillId="0" borderId="0" xfId="1" applyFont="1" applyFill="1" applyBorder="1" applyAlignment="1">
      <alignment horizontal="justify" vertical="top" wrapText="1"/>
    </xf>
    <xf numFmtId="0" fontId="17" fillId="0" borderId="0" xfId="1" applyProtection="1">
      <protection locked="0"/>
    </xf>
    <xf numFmtId="0" fontId="20" fillId="0" borderId="1" xfId="0" applyFont="1" applyBorder="1" applyProtection="1">
      <protection locked="0"/>
    </xf>
    <xf numFmtId="0" fontId="0" fillId="0" borderId="25" xfId="0" applyBorder="1"/>
    <xf numFmtId="0" fontId="17" fillId="0" borderId="0" xfId="1"/>
    <xf numFmtId="0" fontId="0" fillId="3" borderId="0" xfId="0" applyFill="1"/>
    <xf numFmtId="0" fontId="1" fillId="0" borderId="6" xfId="0" applyFont="1" applyBorder="1" applyAlignment="1" applyProtection="1">
      <protection locked="0"/>
    </xf>
    <xf numFmtId="0" fontId="0" fillId="0" borderId="6" xfId="0" applyBorder="1" applyAlignment="1" applyProtection="1">
      <alignment shrinkToFit="1"/>
      <protection locked="0"/>
    </xf>
    <xf numFmtId="0" fontId="20" fillId="0" borderId="6" xfId="0" applyFont="1" applyBorder="1" applyProtection="1">
      <protection locked="0"/>
    </xf>
    <xf numFmtId="0" fontId="32" fillId="0" borderId="1" xfId="0" applyFont="1" applyBorder="1" applyAlignment="1">
      <alignment horizontal="right"/>
    </xf>
    <xf numFmtId="0" fontId="32" fillId="0" borderId="1" xfId="0" applyFont="1" applyBorder="1"/>
    <xf numFmtId="0" fontId="32" fillId="0" borderId="6" xfId="0" applyFont="1" applyBorder="1"/>
    <xf numFmtId="0" fontId="1" fillId="0" borderId="5" xfId="0" applyFont="1" applyBorder="1" applyAlignment="1" applyProtection="1">
      <protection locked="0"/>
    </xf>
    <xf numFmtId="0" fontId="19" fillId="0" borderId="22" xfId="0" applyFont="1" applyBorder="1" applyProtection="1">
      <protection locked="0"/>
    </xf>
    <xf numFmtId="0" fontId="33" fillId="0" borderId="0" xfId="0" applyFont="1"/>
    <xf numFmtId="0" fontId="18" fillId="0" borderId="0" xfId="0" applyFont="1"/>
    <xf numFmtId="0" fontId="18" fillId="0" borderId="0" xfId="0" applyFont="1" applyBorder="1"/>
    <xf numFmtId="0" fontId="16" fillId="0" borderId="0" xfId="0" applyFont="1" applyBorder="1" applyAlignment="1">
      <alignment shrinkToFit="1"/>
    </xf>
    <xf numFmtId="0" fontId="10" fillId="0" borderId="0" xfId="0" applyFont="1" applyBorder="1"/>
    <xf numFmtId="0" fontId="34" fillId="0" borderId="0" xfId="0" applyFont="1"/>
    <xf numFmtId="0" fontId="1" fillId="0" borderId="1" xfId="0" applyNumberFormat="1" applyFont="1" applyBorder="1" applyAlignment="1" applyProtection="1">
      <alignment shrinkToFit="1"/>
      <protection locked="0"/>
    </xf>
    <xf numFmtId="0" fontId="20" fillId="0" borderId="1" xfId="0" applyFont="1" applyBorder="1" applyAlignment="1" applyProtection="1">
      <alignment shrinkToFit="1"/>
      <protection locked="0"/>
    </xf>
    <xf numFmtId="0" fontId="20" fillId="0" borderId="7" xfId="0" applyFont="1" applyBorder="1" applyProtection="1">
      <protection locked="0"/>
    </xf>
    <xf numFmtId="0" fontId="20" fillId="0" borderId="15" xfId="0" applyFont="1" applyBorder="1" applyProtection="1">
      <protection locked="0"/>
    </xf>
    <xf numFmtId="0" fontId="22" fillId="0" borderId="12" xfId="0" applyFont="1" applyBorder="1" applyAlignment="1">
      <alignment horizontal="center" textRotation="90" shrinkToFit="1"/>
    </xf>
    <xf numFmtId="0" fontId="22" fillId="0" borderId="11" xfId="0" applyFont="1" applyBorder="1" applyAlignment="1">
      <alignment horizontal="center" textRotation="90" shrinkToFit="1"/>
    </xf>
    <xf numFmtId="0" fontId="22" fillId="0" borderId="9" xfId="0" applyFont="1" applyBorder="1" applyAlignment="1">
      <alignment horizontal="center" textRotation="90" shrinkToFit="1"/>
    </xf>
    <xf numFmtId="0" fontId="19" fillId="0" borderId="21" xfId="0" applyFont="1" applyBorder="1"/>
    <xf numFmtId="0" fontId="20" fillId="0" borderId="22" xfId="0" applyFont="1" applyBorder="1" applyProtection="1">
      <protection locked="0"/>
    </xf>
    <xf numFmtId="0" fontId="19" fillId="0" borderId="1" xfId="0" applyFont="1" applyBorder="1" applyProtection="1">
      <protection locked="0"/>
    </xf>
    <xf numFmtId="0" fontId="19" fillId="0" borderId="6" xfId="0" applyFont="1" applyBorder="1" applyProtection="1">
      <protection locked="0"/>
    </xf>
    <xf numFmtId="0" fontId="22" fillId="0" borderId="1" xfId="0" applyFont="1" applyBorder="1" applyAlignment="1" applyProtection="1">
      <alignment shrinkToFit="1"/>
      <protection locked="0"/>
    </xf>
    <xf numFmtId="0" fontId="20" fillId="0" borderId="28" xfId="0" applyFont="1" applyBorder="1" applyProtection="1">
      <protection locked="0"/>
    </xf>
    <xf numFmtId="0" fontId="20" fillId="0" borderId="21" xfId="0" applyFont="1" applyBorder="1"/>
    <xf numFmtId="0" fontId="0" fillId="0" borderId="22" xfId="0" applyFont="1" applyBorder="1" applyProtection="1">
      <protection locked="0"/>
    </xf>
    <xf numFmtId="0" fontId="0" fillId="0" borderId="21" xfId="0" applyFont="1" applyBorder="1"/>
    <xf numFmtId="0" fontId="0" fillId="0" borderId="14" xfId="0" applyFont="1" applyBorder="1"/>
    <xf numFmtId="0" fontId="20" fillId="0" borderId="14" xfId="0" applyFont="1" applyBorder="1"/>
    <xf numFmtId="0" fontId="22" fillId="0" borderId="10" xfId="0" applyFont="1" applyBorder="1" applyAlignment="1">
      <alignment horizontal="center" textRotation="90" shrinkToFit="1"/>
    </xf>
    <xf numFmtId="1" fontId="28" fillId="0" borderId="3" xfId="0" applyNumberFormat="1" applyFont="1" applyBorder="1" applyAlignment="1" applyProtection="1">
      <alignment horizontal="centerContinuous" shrinkToFit="1"/>
      <protection locked="0"/>
    </xf>
    <xf numFmtId="1" fontId="3" fillId="0" borderId="7" xfId="0" applyNumberFormat="1" applyFont="1" applyBorder="1" applyAlignment="1" applyProtection="1">
      <alignment shrinkToFit="1"/>
      <protection locked="0"/>
    </xf>
    <xf numFmtId="0" fontId="0" fillId="0" borderId="7" xfId="0" applyBorder="1" applyAlignment="1" applyProtection="1">
      <alignment shrinkToFit="1"/>
      <protection locked="0"/>
    </xf>
    <xf numFmtId="1" fontId="3" fillId="0" borderId="7" xfId="0" applyNumberFormat="1" applyFont="1" applyBorder="1" applyAlignment="1" applyProtection="1">
      <alignment horizontal="centerContinuous" shrinkToFit="1"/>
      <protection locked="0"/>
    </xf>
    <xf numFmtId="0" fontId="22" fillId="0" borderId="17" xfId="0" applyFont="1" applyBorder="1" applyAlignment="1">
      <alignment horizontal="center" textRotation="90" shrinkToFit="1"/>
    </xf>
    <xf numFmtId="1" fontId="28" fillId="0" borderId="15" xfId="0" applyNumberFormat="1" applyFont="1" applyBorder="1" applyAlignment="1" applyProtection="1">
      <alignment horizontal="centerContinuous" shrinkToFit="1"/>
      <protection locked="0"/>
    </xf>
    <xf numFmtId="0" fontId="1" fillId="0" borderId="4" xfId="0" applyFont="1" applyBorder="1" applyAlignment="1" applyProtection="1">
      <alignment shrinkToFit="1"/>
      <protection locked="0"/>
    </xf>
    <xf numFmtId="0" fontId="30" fillId="0" borderId="4" xfId="0" applyFont="1" applyBorder="1" applyProtection="1">
      <protection locked="0"/>
    </xf>
    <xf numFmtId="1" fontId="31" fillId="0" borderId="23" xfId="0" applyNumberFormat="1" applyFont="1" applyBorder="1" applyAlignment="1" applyProtection="1">
      <alignment horizontal="center" vertical="center" textRotation="90" shrinkToFit="1"/>
      <protection locked="0"/>
    </xf>
    <xf numFmtId="1" fontId="3" fillId="0" borderId="21" xfId="0" applyNumberFormat="1" applyFont="1" applyBorder="1" applyAlignment="1" applyProtection="1">
      <alignment horizontal="left" shrinkToFit="1"/>
      <protection locked="0"/>
    </xf>
    <xf numFmtId="0" fontId="24" fillId="0" borderId="12" xfId="0" applyFont="1" applyBorder="1" applyAlignment="1" applyProtection="1">
      <alignment textRotation="90"/>
      <protection locked="0"/>
    </xf>
    <xf numFmtId="0" fontId="28" fillId="0" borderId="3" xfId="0" applyFont="1" applyBorder="1" applyAlignment="1" applyProtection="1">
      <alignment horizontal="left" shrinkToFit="1"/>
      <protection locked="0"/>
    </xf>
    <xf numFmtId="0" fontId="26" fillId="0" borderId="4" xfId="0" applyFont="1" applyBorder="1" applyAlignment="1" applyProtection="1">
      <alignment shrinkToFit="1"/>
      <protection locked="0"/>
    </xf>
    <xf numFmtId="0" fontId="1" fillId="0" borderId="4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3" fillId="0" borderId="4" xfId="0" applyFont="1" applyBorder="1" applyAlignment="1" applyProtection="1">
      <alignment shrinkToFit="1"/>
      <protection locked="0"/>
    </xf>
    <xf numFmtId="0" fontId="28" fillId="0" borderId="32" xfId="0" applyFont="1" applyFill="1" applyBorder="1" applyAlignment="1" applyProtection="1">
      <alignment horizontal="left" shrinkToFit="1"/>
      <protection locked="0"/>
    </xf>
    <xf numFmtId="0" fontId="28" fillId="0" borderId="18" xfId="0" applyFont="1" applyBorder="1" applyAlignment="1" applyProtection="1">
      <alignment horizontal="left" shrinkToFit="1"/>
      <protection locked="0"/>
    </xf>
    <xf numFmtId="0" fontId="20" fillId="0" borderId="4" xfId="0" applyFont="1" applyBorder="1" applyProtection="1">
      <protection locked="0"/>
    </xf>
    <xf numFmtId="0" fontId="23" fillId="0" borderId="11" xfId="0" applyFont="1" applyBorder="1" applyAlignment="1" applyProtection="1">
      <alignment horizontal="center" textRotation="90" shrinkToFit="1"/>
      <protection locked="0"/>
    </xf>
    <xf numFmtId="0" fontId="15" fillId="0" borderId="3" xfId="0" applyFont="1" applyBorder="1" applyAlignment="1" applyProtection="1">
      <alignment shrinkToFit="1"/>
      <protection locked="0"/>
    </xf>
    <xf numFmtId="0" fontId="28" fillId="0" borderId="15" xfId="0" applyFont="1" applyBorder="1" applyAlignment="1" applyProtection="1">
      <alignment horizontal="left" shrinkToFit="1"/>
      <protection locked="0"/>
    </xf>
    <xf numFmtId="0" fontId="14" fillId="0" borderId="9" xfId="0" applyFont="1" applyBorder="1" applyAlignment="1">
      <alignment horizontal="center" textRotation="90" shrinkToFit="1"/>
    </xf>
    <xf numFmtId="0" fontId="3" fillId="0" borderId="30" xfId="0" applyFont="1" applyBorder="1" applyAlignment="1" applyProtection="1">
      <alignment horizontal="left" shrinkToFit="1"/>
      <protection locked="0"/>
    </xf>
    <xf numFmtId="0" fontId="9" fillId="0" borderId="4" xfId="0" applyFont="1" applyBorder="1" applyProtection="1">
      <protection locked="0"/>
    </xf>
    <xf numFmtId="0" fontId="28" fillId="0" borderId="18" xfId="0" applyFont="1" applyBorder="1" applyAlignment="1" applyProtection="1">
      <alignment shrinkToFit="1"/>
      <protection locked="0"/>
    </xf>
    <xf numFmtId="0" fontId="22" fillId="0" borderId="3" xfId="0" applyFont="1" applyBorder="1" applyAlignment="1" applyProtection="1">
      <alignment shrinkToFit="1"/>
      <protection locked="0"/>
    </xf>
    <xf numFmtId="0" fontId="36" fillId="0" borderId="3" xfId="0" applyFont="1" applyBorder="1" applyAlignment="1" applyProtection="1">
      <alignment shrinkToFit="1"/>
      <protection locked="0"/>
    </xf>
    <xf numFmtId="0" fontId="19" fillId="0" borderId="3" xfId="0" applyFont="1" applyBorder="1" applyProtection="1">
      <protection locked="0"/>
    </xf>
    <xf numFmtId="0" fontId="37" fillId="0" borderId="3" xfId="0" applyFont="1" applyBorder="1" applyProtection="1">
      <protection locked="0"/>
    </xf>
    <xf numFmtId="0" fontId="19" fillId="0" borderId="5" xfId="0" applyFont="1" applyBorder="1" applyProtection="1">
      <protection locked="0"/>
    </xf>
    <xf numFmtId="0" fontId="3" fillId="0" borderId="1" xfId="0" applyFont="1" applyFill="1" applyBorder="1" applyAlignment="1" applyProtection="1">
      <alignment horizontal="left" shrinkToFit="1"/>
      <protection locked="0"/>
    </xf>
    <xf numFmtId="0" fontId="17" fillId="5" borderId="33" xfId="1" applyFill="1" applyBorder="1" applyAlignment="1">
      <alignment vertical="center" wrapText="1"/>
    </xf>
    <xf numFmtId="0" fontId="17" fillId="6" borderId="34" xfId="1" applyFill="1" applyBorder="1" applyAlignment="1">
      <alignment vertical="center" wrapText="1"/>
    </xf>
    <xf numFmtId="0" fontId="17" fillId="5" borderId="34" xfId="1" applyFill="1" applyBorder="1" applyAlignment="1">
      <alignment vertical="center" wrapText="1"/>
    </xf>
    <xf numFmtId="0" fontId="17" fillId="6" borderId="35" xfId="1" applyFill="1" applyBorder="1" applyAlignment="1">
      <alignment vertical="center" wrapText="1"/>
    </xf>
    <xf numFmtId="0" fontId="1" fillId="0" borderId="13" xfId="0" applyFont="1" applyBorder="1" applyAlignment="1" applyProtection="1">
      <protection locked="0"/>
    </xf>
    <xf numFmtId="0" fontId="1" fillId="0" borderId="5" xfId="0" applyFont="1" applyBorder="1" applyAlignment="1" applyProtection="1">
      <alignment shrinkToFit="1"/>
      <protection locked="0"/>
    </xf>
    <xf numFmtId="0" fontId="17" fillId="5" borderId="35" xfId="1" applyFill="1" applyBorder="1" applyAlignment="1">
      <alignment vertical="center" wrapText="1"/>
    </xf>
    <xf numFmtId="0" fontId="20" fillId="0" borderId="13" xfId="0" applyFont="1" applyBorder="1" applyProtection="1">
      <protection locked="0"/>
    </xf>
    <xf numFmtId="0" fontId="20" fillId="0" borderId="8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9" fillId="0" borderId="6" xfId="0" applyFont="1" applyBorder="1" applyAlignment="1" applyProtection="1">
      <alignment shrinkToFit="1"/>
      <protection locked="0"/>
    </xf>
    <xf numFmtId="0" fontId="20" fillId="0" borderId="24" xfId="0" applyFont="1" applyBorder="1"/>
    <xf numFmtId="0" fontId="20" fillId="0" borderId="25" xfId="0" applyFont="1" applyBorder="1"/>
    <xf numFmtId="0" fontId="5" fillId="0" borderId="3" xfId="0" applyFont="1" applyBorder="1" applyAlignment="1" applyProtection="1">
      <alignment horizontal="center" shrinkToFit="1"/>
      <protection locked="0"/>
    </xf>
    <xf numFmtId="0" fontId="1" fillId="0" borderId="15" xfId="0" applyFont="1" applyBorder="1" applyProtection="1">
      <protection locked="0"/>
    </xf>
    <xf numFmtId="0" fontId="1" fillId="0" borderId="15" xfId="0" applyFont="1" applyBorder="1" applyAlignment="1" applyProtection="1">
      <protection locked="0"/>
    </xf>
    <xf numFmtId="0" fontId="1" fillId="0" borderId="16" xfId="0" applyFont="1" applyBorder="1" applyAlignment="1" applyProtection="1">
      <protection locked="0"/>
    </xf>
    <xf numFmtId="0" fontId="1" fillId="0" borderId="7" xfId="0" applyFont="1" applyBorder="1" applyProtection="1">
      <protection locked="0"/>
    </xf>
    <xf numFmtId="0" fontId="1" fillId="0" borderId="7" xfId="0" applyFont="1" applyBorder="1" applyAlignment="1" applyProtection="1">
      <protection locked="0"/>
    </xf>
    <xf numFmtId="0" fontId="1" fillId="0" borderId="8" xfId="0" applyFont="1" applyBorder="1" applyAlignment="1" applyProtection="1">
      <protection locked="0"/>
    </xf>
    <xf numFmtId="0" fontId="25" fillId="0" borderId="3" xfId="0" applyFont="1" applyBorder="1" applyAlignment="1" applyProtection="1">
      <alignment shrinkToFit="1"/>
      <protection locked="0"/>
    </xf>
    <xf numFmtId="0" fontId="38" fillId="6" borderId="34" xfId="1" applyFont="1" applyFill="1" applyBorder="1" applyAlignment="1">
      <alignment vertical="center" wrapText="1"/>
    </xf>
    <xf numFmtId="0" fontId="36" fillId="0" borderId="11" xfId="0" applyFont="1" applyBorder="1" applyAlignment="1">
      <alignment horizontal="center" textRotation="90"/>
    </xf>
    <xf numFmtId="0" fontId="39" fillId="0" borderId="11" xfId="0" applyFont="1" applyBorder="1" applyAlignment="1">
      <alignment horizontal="center" textRotation="90"/>
    </xf>
    <xf numFmtId="49" fontId="11" fillId="0" borderId="36" xfId="0" applyNumberFormat="1" applyFont="1" applyBorder="1" applyAlignment="1">
      <alignment horizontal="center" textRotation="90"/>
    </xf>
    <xf numFmtId="0" fontId="5" fillId="0" borderId="36" xfId="0" applyFont="1" applyBorder="1" applyAlignment="1">
      <alignment horizontal="center" textRotation="90"/>
    </xf>
    <xf numFmtId="0" fontId="12" fillId="0" borderId="36" xfId="0" applyFont="1" applyBorder="1" applyAlignment="1">
      <alignment horizontal="center" textRotation="90"/>
    </xf>
    <xf numFmtId="0" fontId="13" fillId="0" borderId="36" xfId="0" applyFont="1" applyBorder="1" applyAlignment="1">
      <alignment horizontal="center" textRotation="90"/>
    </xf>
    <xf numFmtId="0" fontId="11" fillId="0" borderId="36" xfId="0" applyFont="1" applyBorder="1" applyAlignment="1">
      <alignment horizontal="center" textRotation="90"/>
    </xf>
    <xf numFmtId="0" fontId="5" fillId="0" borderId="12" xfId="0" applyFont="1" applyBorder="1" applyAlignment="1">
      <alignment horizontal="center" textRotation="90"/>
    </xf>
    <xf numFmtId="1" fontId="29" fillId="4" borderId="4" xfId="0" applyNumberFormat="1" applyFont="1" applyFill="1" applyBorder="1" applyAlignment="1">
      <alignment shrinkToFit="1"/>
    </xf>
    <xf numFmtId="1" fontId="29" fillId="4" borderId="13" xfId="0" applyNumberFormat="1" applyFont="1" applyFill="1" applyBorder="1" applyAlignment="1">
      <alignment shrinkToFit="1"/>
    </xf>
    <xf numFmtId="1" fontId="29" fillId="4" borderId="21" xfId="0" applyNumberFormat="1" applyFont="1" applyFill="1" applyBorder="1" applyAlignment="1">
      <alignment shrinkToFit="1"/>
    </xf>
    <xf numFmtId="1" fontId="29" fillId="4" borderId="24" xfId="0" applyNumberFormat="1" applyFont="1" applyFill="1" applyBorder="1" applyAlignment="1">
      <alignment shrinkToFit="1"/>
    </xf>
    <xf numFmtId="1" fontId="0" fillId="0" borderId="7" xfId="0" applyNumberFormat="1" applyBorder="1" applyProtection="1">
      <protection locked="0"/>
    </xf>
    <xf numFmtId="1" fontId="29" fillId="4" borderId="14" xfId="0" applyNumberFormat="1" applyFont="1" applyFill="1" applyBorder="1" applyAlignment="1">
      <alignment shrinkToFit="1"/>
    </xf>
    <xf numFmtId="1" fontId="0" fillId="0" borderId="3" xfId="0" applyNumberFormat="1" applyFill="1" applyBorder="1" applyAlignment="1" applyProtection="1">
      <alignment shrinkToFit="1"/>
      <protection locked="0"/>
    </xf>
    <xf numFmtId="1" fontId="0" fillId="0" borderId="1" xfId="0" applyNumberFormat="1" applyFill="1" applyBorder="1" applyAlignment="1" applyProtection="1">
      <alignment shrinkToFit="1"/>
      <protection locked="0"/>
    </xf>
    <xf numFmtId="1" fontId="19" fillId="4" borderId="3" xfId="0" applyNumberFormat="1" applyFont="1" applyFill="1" applyBorder="1" applyAlignment="1">
      <alignment shrinkToFit="1"/>
    </xf>
    <xf numFmtId="1" fontId="0" fillId="0" borderId="3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1" fontId="0" fillId="0" borderId="6" xfId="0" applyNumberFormat="1" applyBorder="1" applyProtection="1">
      <protection locked="0"/>
    </xf>
    <xf numFmtId="1" fontId="19" fillId="4" borderId="5" xfId="0" applyNumberFormat="1" applyFont="1" applyFill="1" applyBorder="1" applyAlignment="1">
      <alignment shrinkToFit="1"/>
    </xf>
    <xf numFmtId="1" fontId="8" fillId="4" borderId="4" xfId="0" applyNumberFormat="1" applyFont="1" applyFill="1" applyBorder="1" applyAlignment="1">
      <alignment shrinkToFit="1"/>
    </xf>
    <xf numFmtId="1" fontId="1" fillId="0" borderId="3" xfId="0" applyNumberFormat="1" applyFont="1" applyBorder="1" applyAlignment="1" applyProtection="1">
      <alignment shrinkToFit="1"/>
      <protection locked="0"/>
    </xf>
    <xf numFmtId="1" fontId="8" fillId="0" borderId="1" xfId="0" applyNumberFormat="1" applyFont="1" applyBorder="1" applyAlignment="1" applyProtection="1">
      <alignment shrinkToFit="1"/>
      <protection locked="0"/>
    </xf>
    <xf numFmtId="1" fontId="1" fillId="0" borderId="1" xfId="0" applyNumberFormat="1" applyFont="1" applyBorder="1" applyAlignment="1" applyProtection="1">
      <alignment shrinkToFit="1"/>
      <protection locked="0"/>
    </xf>
    <xf numFmtId="1" fontId="8" fillId="0" borderId="4" xfId="0" applyNumberFormat="1" applyFont="1" applyBorder="1" applyAlignment="1" applyProtection="1">
      <alignment shrinkToFit="1"/>
      <protection locked="0"/>
    </xf>
    <xf numFmtId="1" fontId="8" fillId="0" borderId="7" xfId="0" applyNumberFormat="1" applyFont="1" applyBorder="1" applyAlignment="1" applyProtection="1">
      <alignment shrinkToFit="1"/>
      <protection locked="0"/>
    </xf>
    <xf numFmtId="1" fontId="0" fillId="0" borderId="1" xfId="0" applyNumberFormat="1" applyBorder="1" applyAlignment="1" applyProtection="1">
      <alignment shrinkToFit="1"/>
      <protection locked="0"/>
    </xf>
    <xf numFmtId="1" fontId="19" fillId="0" borderId="1" xfId="0" applyNumberFormat="1" applyFont="1" applyBorder="1" applyAlignment="1" applyProtection="1">
      <alignment shrinkToFit="1"/>
      <protection locked="0"/>
    </xf>
    <xf numFmtId="1" fontId="0" fillId="0" borderId="4" xfId="0" applyNumberFormat="1" applyBorder="1" applyAlignment="1" applyProtection="1">
      <alignment shrinkToFit="1"/>
      <protection locked="0"/>
    </xf>
    <xf numFmtId="1" fontId="0" fillId="0" borderId="7" xfId="0" applyNumberFormat="1" applyBorder="1" applyAlignment="1" applyProtection="1">
      <alignment shrinkToFit="1"/>
      <protection locked="0"/>
    </xf>
    <xf numFmtId="1" fontId="29" fillId="2" borderId="1" xfId="0" applyNumberFormat="1" applyFont="1" applyFill="1" applyBorder="1" applyAlignment="1">
      <alignment shrinkToFit="1"/>
    </xf>
    <xf numFmtId="1" fontId="19" fillId="2" borderId="1" xfId="0" applyNumberFormat="1" applyFont="1" applyFill="1" applyBorder="1" applyAlignment="1">
      <alignment shrinkToFit="1"/>
    </xf>
    <xf numFmtId="1" fontId="18" fillId="2" borderId="1" xfId="0" applyNumberFormat="1" applyFont="1" applyFill="1" applyBorder="1"/>
    <xf numFmtId="1" fontId="0" fillId="2" borderId="1" xfId="0" applyNumberFormat="1" applyFill="1" applyBorder="1"/>
    <xf numFmtId="1" fontId="18" fillId="4" borderId="1" xfId="0" applyNumberFormat="1" applyFont="1" applyFill="1" applyBorder="1"/>
    <xf numFmtId="1" fontId="0" fillId="4" borderId="7" xfId="0" applyNumberFormat="1" applyFill="1" applyBorder="1"/>
    <xf numFmtId="1" fontId="22" fillId="0" borderId="1" xfId="0" applyNumberFormat="1" applyFont="1" applyBorder="1" applyAlignment="1" applyProtection="1">
      <alignment shrinkToFit="1"/>
      <protection locked="0"/>
    </xf>
    <xf numFmtId="1" fontId="1" fillId="0" borderId="4" xfId="0" applyNumberFormat="1" applyFont="1" applyBorder="1" applyAlignment="1" applyProtection="1">
      <alignment shrinkToFit="1"/>
      <protection locked="0"/>
    </xf>
    <xf numFmtId="1" fontId="1" fillId="0" borderId="7" xfId="0" applyNumberFormat="1" applyFont="1" applyBorder="1" applyAlignment="1" applyProtection="1">
      <alignment shrinkToFit="1"/>
      <protection locked="0"/>
    </xf>
    <xf numFmtId="1" fontId="19" fillId="0" borderId="1" xfId="0" applyNumberFormat="1" applyFont="1" applyBorder="1" applyProtection="1">
      <protection locked="0"/>
    </xf>
    <xf numFmtId="1" fontId="30" fillId="0" borderId="4" xfId="0" applyNumberFormat="1" applyFont="1" applyBorder="1" applyProtection="1">
      <protection locked="0"/>
    </xf>
    <xf numFmtId="1" fontId="30" fillId="0" borderId="1" xfId="0" applyNumberFormat="1" applyFont="1" applyBorder="1" applyProtection="1">
      <protection locked="0"/>
    </xf>
    <xf numFmtId="1" fontId="30" fillId="0" borderId="7" xfId="0" applyNumberFormat="1" applyFont="1" applyBorder="1" applyProtection="1">
      <protection locked="0"/>
    </xf>
    <xf numFmtId="1" fontId="0" fillId="0" borderId="4" xfId="0" applyNumberFormat="1" applyBorder="1" applyProtection="1">
      <protection locked="0"/>
    </xf>
    <xf numFmtId="1" fontId="20" fillId="0" borderId="1" xfId="0" applyNumberFormat="1" applyFont="1" applyBorder="1" applyProtection="1">
      <protection locked="0"/>
    </xf>
    <xf numFmtId="1" fontId="5" fillId="0" borderId="3" xfId="0" applyNumberFormat="1" applyFont="1" applyBorder="1" applyAlignment="1" applyProtection="1">
      <alignment horizontal="center" shrinkToFit="1"/>
      <protection locked="0"/>
    </xf>
    <xf numFmtId="1" fontId="1" fillId="0" borderId="1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1" fontId="3" fillId="0" borderId="1" xfId="0" applyNumberFormat="1" applyFont="1" applyBorder="1" applyAlignment="1" applyProtection="1">
      <alignment shrinkToFit="1"/>
      <protection locked="0"/>
    </xf>
    <xf numFmtId="1" fontId="9" fillId="0" borderId="1" xfId="0" applyNumberFormat="1" applyFont="1" applyBorder="1" applyProtection="1">
      <protection locked="0"/>
    </xf>
    <xf numFmtId="1" fontId="8" fillId="4" borderId="13" xfId="0" applyNumberFormat="1" applyFont="1" applyFill="1" applyBorder="1" applyAlignment="1">
      <alignment shrinkToFit="1"/>
    </xf>
    <xf numFmtId="1" fontId="1" fillId="0" borderId="5" xfId="0" applyNumberFormat="1" applyFont="1" applyBorder="1" applyAlignment="1" applyProtection="1">
      <alignment shrinkToFit="1"/>
      <protection locked="0"/>
    </xf>
    <xf numFmtId="1" fontId="19" fillId="0" borderId="6" xfId="0" applyNumberFormat="1" applyFont="1" applyBorder="1" applyAlignment="1" applyProtection="1">
      <alignment shrinkToFit="1"/>
      <protection locked="0"/>
    </xf>
    <xf numFmtId="1" fontId="0" fillId="0" borderId="13" xfId="0" applyNumberFormat="1" applyBorder="1" applyProtection="1">
      <protection locked="0"/>
    </xf>
    <xf numFmtId="1" fontId="19" fillId="0" borderId="6" xfId="0" applyNumberFormat="1" applyFont="1" applyBorder="1" applyProtection="1">
      <protection locked="0"/>
    </xf>
    <xf numFmtId="1" fontId="20" fillId="0" borderId="6" xfId="0" applyNumberFormat="1" applyFont="1" applyBorder="1" applyProtection="1">
      <protection locked="0"/>
    </xf>
    <xf numFmtId="1" fontId="29" fillId="2" borderId="6" xfId="0" applyNumberFormat="1" applyFont="1" applyFill="1" applyBorder="1" applyAlignment="1">
      <alignment shrinkToFit="1"/>
    </xf>
    <xf numFmtId="1" fontId="19" fillId="2" borderId="6" xfId="0" applyNumberFormat="1" applyFont="1" applyFill="1" applyBorder="1" applyAlignment="1">
      <alignment shrinkToFit="1"/>
    </xf>
    <xf numFmtId="1" fontId="18" fillId="2" borderId="6" xfId="0" applyNumberFormat="1" applyFont="1" applyFill="1" applyBorder="1"/>
    <xf numFmtId="1" fontId="0" fillId="2" borderId="6" xfId="0" applyNumberFormat="1" applyFill="1" applyBorder="1"/>
    <xf numFmtId="1" fontId="18" fillId="4" borderId="6" xfId="0" applyNumberFormat="1" applyFont="1" applyFill="1" applyBorder="1"/>
    <xf numFmtId="1" fontId="0" fillId="4" borderId="8" xfId="0" applyNumberFormat="1" applyFill="1" applyBorder="1"/>
    <xf numFmtId="0" fontId="1" fillId="0" borderId="6" xfId="0" applyFont="1" applyBorder="1" applyAlignment="1" applyProtection="1">
      <alignment shrinkToFit="1"/>
      <protection locked="0"/>
    </xf>
    <xf numFmtId="0" fontId="0" fillId="0" borderId="0" xfId="0" applyFont="1"/>
    <xf numFmtId="0" fontId="20" fillId="0" borderId="4" xfId="0" applyFont="1" applyBorder="1" applyAlignment="1" applyProtection="1">
      <alignment shrinkToFit="1"/>
      <protection locked="0"/>
    </xf>
    <xf numFmtId="0" fontId="19" fillId="0" borderId="3" xfId="0" applyFont="1" applyBorder="1" applyAlignment="1" applyProtection="1">
      <alignment shrinkToFit="1"/>
      <protection locked="0"/>
    </xf>
    <xf numFmtId="1" fontId="22" fillId="0" borderId="3" xfId="0" applyNumberFormat="1" applyFont="1" applyBorder="1" applyAlignment="1" applyProtection="1">
      <alignment shrinkToFit="1"/>
      <protection locked="0"/>
    </xf>
    <xf numFmtId="1" fontId="19" fillId="0" borderId="3" xfId="0" applyNumberFormat="1" applyFont="1" applyBorder="1" applyAlignment="1" applyProtection="1">
      <alignment shrinkToFit="1"/>
      <protection locked="0"/>
    </xf>
    <xf numFmtId="1" fontId="19" fillId="0" borderId="3" xfId="0" applyNumberFormat="1" applyFont="1" applyBorder="1" applyProtection="1">
      <protection locked="0"/>
    </xf>
    <xf numFmtId="1" fontId="19" fillId="0" borderId="5" xfId="0" applyNumberFormat="1" applyFont="1" applyBorder="1" applyProtection="1">
      <protection locked="0"/>
    </xf>
    <xf numFmtId="0" fontId="22" fillId="0" borderId="15" xfId="0" applyFont="1" applyBorder="1" applyAlignment="1" applyProtection="1">
      <alignment shrinkToFit="1"/>
      <protection locked="0"/>
    </xf>
    <xf numFmtId="0" fontId="19" fillId="0" borderId="15" xfId="0" applyFont="1" applyBorder="1" applyProtection="1">
      <protection locked="0"/>
    </xf>
    <xf numFmtId="0" fontId="37" fillId="0" borderId="15" xfId="0" applyFont="1" applyBorder="1" applyProtection="1">
      <protection locked="0"/>
    </xf>
    <xf numFmtId="0" fontId="19" fillId="0" borderId="16" xfId="0" applyFont="1" applyBorder="1" applyProtection="1">
      <protection locked="0"/>
    </xf>
    <xf numFmtId="1" fontId="22" fillId="0" borderId="3" xfId="0" applyNumberFormat="1" applyFont="1" applyBorder="1" applyProtection="1">
      <protection locked="0"/>
    </xf>
    <xf numFmtId="0" fontId="22" fillId="0" borderId="3" xfId="0" applyFont="1" applyBorder="1" applyProtection="1">
      <protection locked="0"/>
    </xf>
    <xf numFmtId="0" fontId="1" fillId="0" borderId="13" xfId="0" applyFont="1" applyBorder="1" applyAlignment="1" applyProtection="1">
      <alignment shrinkToFit="1"/>
      <protection locked="0"/>
    </xf>
    <xf numFmtId="0" fontId="22" fillId="0" borderId="5" xfId="0" applyFont="1" applyBorder="1" applyAlignment="1" applyProtection="1">
      <alignment shrinkToFit="1"/>
      <protection locked="0"/>
    </xf>
    <xf numFmtId="0" fontId="19" fillId="0" borderId="0" xfId="0" applyFont="1"/>
    <xf numFmtId="0" fontId="19" fillId="0" borderId="0" xfId="0" applyFont="1" applyBorder="1"/>
    <xf numFmtId="0" fontId="29" fillId="0" borderId="0" xfId="0" applyFont="1" applyBorder="1" applyAlignment="1">
      <alignment shrinkToFit="1"/>
    </xf>
    <xf numFmtId="0" fontId="20" fillId="2" borderId="1" xfId="0" applyFont="1" applyFill="1" applyBorder="1" applyAlignment="1">
      <alignment shrinkToFit="1"/>
    </xf>
    <xf numFmtId="0" fontId="19" fillId="2" borderId="1" xfId="0" applyFont="1" applyFill="1" applyBorder="1"/>
    <xf numFmtId="0" fontId="1" fillId="0" borderId="11" xfId="0" applyFont="1" applyBorder="1"/>
    <xf numFmtId="0" fontId="0" fillId="0" borderId="37" xfId="0" applyBorder="1" applyAlignment="1">
      <alignment vertical="center" wrapText="1"/>
    </xf>
    <xf numFmtId="0" fontId="43" fillId="0" borderId="37" xfId="0" applyFont="1" applyBorder="1" applyAlignment="1">
      <alignment vertical="center" wrapText="1"/>
    </xf>
    <xf numFmtId="0" fontId="44" fillId="0" borderId="37" xfId="0" applyFont="1" applyBorder="1" applyAlignment="1">
      <alignment vertical="center" wrapText="1"/>
    </xf>
    <xf numFmtId="0" fontId="45" fillId="0" borderId="38" xfId="0" applyFont="1" applyBorder="1" applyAlignment="1">
      <alignment horizontal="right" vertical="center" wrapText="1"/>
    </xf>
    <xf numFmtId="0" fontId="46" fillId="0" borderId="38" xfId="0" applyFont="1" applyBorder="1" applyAlignment="1">
      <alignment horizontal="right" vertical="center" wrapText="1"/>
    </xf>
    <xf numFmtId="0" fontId="47" fillId="0" borderId="37" xfId="0" applyFont="1" applyBorder="1" applyAlignment="1">
      <alignment vertical="center" wrapText="1"/>
    </xf>
    <xf numFmtId="0" fontId="43" fillId="5" borderId="37" xfId="0" applyFont="1" applyFill="1" applyBorder="1" applyAlignment="1">
      <alignment vertical="center" wrapText="1"/>
    </xf>
    <xf numFmtId="0" fontId="44" fillId="5" borderId="37" xfId="0" applyFont="1" applyFill="1" applyBorder="1" applyAlignment="1">
      <alignment vertical="center" wrapText="1"/>
    </xf>
    <xf numFmtId="0" fontId="46" fillId="5" borderId="38" xfId="0" applyFont="1" applyFill="1" applyBorder="1" applyAlignment="1">
      <alignment horizontal="right" vertical="center" wrapText="1"/>
    </xf>
    <xf numFmtId="0" fontId="47" fillId="0" borderId="0" xfId="0" applyFont="1"/>
    <xf numFmtId="0" fontId="48" fillId="0" borderId="0" xfId="0" applyFont="1" applyFill="1" applyBorder="1" applyProtection="1">
      <protection locked="0"/>
    </xf>
    <xf numFmtId="0" fontId="48" fillId="0" borderId="36" xfId="0" applyFont="1" applyFill="1" applyBorder="1" applyProtection="1">
      <protection locked="0"/>
    </xf>
    <xf numFmtId="0" fontId="1" fillId="0" borderId="15" xfId="0" applyFont="1" applyBorder="1" applyAlignment="1" applyProtection="1">
      <alignment shrinkToFit="1"/>
      <protection locked="0"/>
    </xf>
    <xf numFmtId="0" fontId="0" fillId="0" borderId="15" xfId="0" applyBorder="1" applyAlignment="1" applyProtection="1">
      <alignment shrinkToFit="1"/>
      <protection locked="0"/>
    </xf>
    <xf numFmtId="0" fontId="0" fillId="0" borderId="15" xfId="0" applyBorder="1" applyProtection="1">
      <protection locked="0"/>
    </xf>
    <xf numFmtId="0" fontId="5" fillId="0" borderId="15" xfId="0" applyFont="1" applyBorder="1" applyAlignment="1" applyProtection="1">
      <alignment horizontal="center" textRotation="90" shrinkToFit="1"/>
      <protection locked="0"/>
    </xf>
    <xf numFmtId="1" fontId="3" fillId="0" borderId="15" xfId="0" applyNumberFormat="1" applyFont="1" applyBorder="1" applyAlignment="1" applyProtection="1">
      <alignment horizontal="centerContinuous" shrinkToFit="1"/>
      <protection locked="0"/>
    </xf>
    <xf numFmtId="0" fontId="36" fillId="0" borderId="3" xfId="0" applyFont="1" applyBorder="1" applyAlignment="1" applyProtection="1">
      <alignment horizontal="center" textRotation="90" shrinkToFit="1"/>
      <protection locked="0"/>
    </xf>
    <xf numFmtId="0" fontId="22" fillId="0" borderId="5" xfId="0" applyFont="1" applyBorder="1" applyAlignment="1" applyProtection="1">
      <protection locked="0"/>
    </xf>
    <xf numFmtId="0" fontId="36" fillId="0" borderId="3" xfId="0" applyFont="1" applyBorder="1" applyAlignment="1" applyProtection="1">
      <alignment horizontal="center" shrinkToFit="1"/>
      <protection locked="0"/>
    </xf>
    <xf numFmtId="0" fontId="22" fillId="0" borderId="6" xfId="0" applyFont="1" applyBorder="1" applyAlignment="1" applyProtection="1">
      <alignment shrinkToFit="1"/>
      <protection locked="0"/>
    </xf>
    <xf numFmtId="1" fontId="36" fillId="0" borderId="3" xfId="0" applyNumberFormat="1" applyFont="1" applyBorder="1" applyAlignment="1" applyProtection="1">
      <alignment horizontal="center" shrinkToFit="1"/>
      <protection locked="0"/>
    </xf>
    <xf numFmtId="1" fontId="22" fillId="0" borderId="5" xfId="0" applyNumberFormat="1" applyFont="1" applyBorder="1" applyAlignment="1" applyProtection="1">
      <alignment shrinkToFit="1"/>
      <protection locked="0"/>
    </xf>
    <xf numFmtId="1" fontId="20" fillId="0" borderId="3" xfId="0" applyNumberFormat="1" applyFont="1" applyBorder="1" applyAlignment="1" applyProtection="1">
      <alignment shrinkToFit="1"/>
      <protection locked="0"/>
    </xf>
    <xf numFmtId="1" fontId="20" fillId="0" borderId="3" xfId="0" applyNumberFormat="1" applyFont="1" applyBorder="1" applyProtection="1">
      <protection locked="0"/>
    </xf>
    <xf numFmtId="0" fontId="4" fillId="0" borderId="9" xfId="0" applyFont="1" applyBorder="1" applyAlignment="1" applyProtection="1">
      <alignment textRotation="90"/>
      <protection locked="0"/>
    </xf>
    <xf numFmtId="0" fontId="0" fillId="4" borderId="4" xfId="0" applyFill="1" applyBorder="1"/>
    <xf numFmtId="0" fontId="0" fillId="4" borderId="13" xfId="0" applyFill="1" applyBorder="1"/>
    <xf numFmtId="0" fontId="0" fillId="0" borderId="21" xfId="0" applyBorder="1" applyProtection="1">
      <protection locked="0"/>
    </xf>
    <xf numFmtId="0" fontId="19" fillId="0" borderId="21" xfId="0" applyFont="1" applyBorder="1" applyProtection="1">
      <protection locked="0"/>
    </xf>
    <xf numFmtId="0" fontId="0" fillId="0" borderId="21" xfId="0" applyFont="1" applyBorder="1" applyProtection="1">
      <protection locked="0"/>
    </xf>
    <xf numFmtId="0" fontId="20" fillId="0" borderId="21" xfId="0" applyFont="1" applyBorder="1" applyProtection="1">
      <protection locked="0"/>
    </xf>
    <xf numFmtId="0" fontId="0" fillId="0" borderId="24" xfId="0" applyBorder="1" applyProtection="1">
      <protection locked="0"/>
    </xf>
    <xf numFmtId="0" fontId="0" fillId="0" borderId="22" xfId="0" applyBorder="1"/>
    <xf numFmtId="0" fontId="0" fillId="0" borderId="36" xfId="0" applyBorder="1"/>
    <xf numFmtId="0" fontId="0" fillId="0" borderId="1" xfId="0" applyBorder="1"/>
    <xf numFmtId="0" fontId="0" fillId="0" borderId="6" xfId="0" applyBorder="1"/>
    <xf numFmtId="0" fontId="49" fillId="0" borderId="0" xfId="0" applyFont="1"/>
    <xf numFmtId="0" fontId="50" fillId="0" borderId="39" xfId="0" applyFont="1" applyBorder="1" applyAlignment="1">
      <alignment horizontal="right" vertical="center" wrapText="1"/>
    </xf>
    <xf numFmtId="0" fontId="50" fillId="0" borderId="40" xfId="0" applyFont="1" applyBorder="1" applyAlignment="1">
      <alignment vertical="center" wrapText="1"/>
    </xf>
    <xf numFmtId="0" fontId="49" fillId="0" borderId="40" xfId="0" applyFont="1" applyBorder="1" applyAlignment="1">
      <alignment vertical="center" wrapText="1"/>
    </xf>
    <xf numFmtId="0" fontId="19" fillId="0" borderId="1" xfId="0" applyFont="1" applyBorder="1"/>
    <xf numFmtId="0" fontId="19" fillId="0" borderId="14" xfId="0" applyFont="1" applyBorder="1"/>
    <xf numFmtId="0" fontId="51" fillId="0" borderId="27" xfId="0" applyFont="1" applyBorder="1" applyAlignment="1" applyProtection="1">
      <protection locked="0"/>
    </xf>
    <xf numFmtId="0" fontId="0" fillId="2" borderId="4" xfId="0" applyFill="1" applyBorder="1"/>
    <xf numFmtId="1" fontId="29" fillId="4" borderId="41" xfId="0" applyNumberFormat="1" applyFont="1" applyFill="1" applyBorder="1" applyAlignment="1">
      <alignment shrinkToFit="1"/>
    </xf>
    <xf numFmtId="1" fontId="27" fillId="0" borderId="4" xfId="0" applyNumberFormat="1" applyFont="1" applyBorder="1" applyAlignment="1" applyProtection="1">
      <alignment horizontal="centerContinuous" shrinkToFit="1"/>
      <protection locked="0"/>
    </xf>
    <xf numFmtId="0" fontId="19" fillId="2" borderId="4" xfId="0" applyFont="1" applyFill="1" applyBorder="1"/>
    <xf numFmtId="0" fontId="0" fillId="2" borderId="13" xfId="0" applyFill="1" applyBorder="1"/>
    <xf numFmtId="0" fontId="13" fillId="0" borderId="2" xfId="0" applyFont="1" applyBorder="1" applyAlignment="1">
      <alignment horizontal="center" textRotation="90"/>
    </xf>
    <xf numFmtId="1" fontId="27" fillId="0" borderId="41" xfId="0" applyNumberFormat="1" applyFont="1" applyBorder="1" applyAlignment="1" applyProtection="1">
      <alignment horizontal="centerContinuous" shrinkToFit="1"/>
      <protection locked="0"/>
    </xf>
    <xf numFmtId="0" fontId="0" fillId="0" borderId="41" xfId="0" applyBorder="1" applyProtection="1">
      <protection locked="0"/>
    </xf>
    <xf numFmtId="0" fontId="25" fillId="0" borderId="41" xfId="0" applyFont="1" applyBorder="1" applyAlignment="1" applyProtection="1">
      <alignment shrinkToFit="1"/>
      <protection locked="0"/>
    </xf>
    <xf numFmtId="0" fontId="25" fillId="0" borderId="42" xfId="0" applyFont="1" applyBorder="1" applyAlignment="1" applyProtection="1">
      <alignment shrinkToFit="1"/>
      <protection locked="0"/>
    </xf>
    <xf numFmtId="0" fontId="4" fillId="0" borderId="10" xfId="0" applyFont="1" applyBorder="1" applyAlignment="1" applyProtection="1">
      <protection locked="0"/>
    </xf>
    <xf numFmtId="0" fontId="1" fillId="0" borderId="12" xfId="0" applyFont="1" applyBorder="1"/>
    <xf numFmtId="0" fontId="4" fillId="0" borderId="3" xfId="0" applyFont="1" applyBorder="1" applyAlignment="1" applyProtection="1">
      <protection locked="0"/>
    </xf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52" fillId="0" borderId="10" xfId="0" applyFont="1" applyBorder="1" applyAlignment="1">
      <alignment horizontal="right" vertical="center" wrapText="1"/>
    </xf>
    <xf numFmtId="0" fontId="50" fillId="0" borderId="12" xfId="0" applyFont="1" applyBorder="1" applyAlignment="1">
      <alignment vertical="center" wrapText="1"/>
    </xf>
    <xf numFmtId="0" fontId="52" fillId="0" borderId="3" xfId="0" applyFont="1" applyBorder="1" applyAlignment="1">
      <alignment horizontal="right" vertical="center" wrapText="1"/>
    </xf>
    <xf numFmtId="0" fontId="50" fillId="0" borderId="1" xfId="0" applyFont="1" applyBorder="1" applyAlignment="1">
      <alignment vertical="center" wrapText="1"/>
    </xf>
    <xf numFmtId="0" fontId="50" fillId="0" borderId="7" xfId="0" applyFont="1" applyBorder="1" applyAlignment="1">
      <alignment vertical="center" wrapText="1"/>
    </xf>
    <xf numFmtId="0" fontId="52" fillId="0" borderId="3" xfId="0" applyFont="1" applyBorder="1"/>
    <xf numFmtId="0" fontId="49" fillId="0" borderId="1" xfId="0" applyFont="1" applyBorder="1" applyAlignment="1">
      <alignment vertical="center" wrapText="1"/>
    </xf>
    <xf numFmtId="0" fontId="49" fillId="0" borderId="11" xfId="0" applyFont="1" applyBorder="1" applyAlignment="1">
      <alignment vertical="center" wrapText="1"/>
    </xf>
    <xf numFmtId="0" fontId="53" fillId="0" borderId="3" xfId="0" applyFont="1" applyBorder="1" applyAlignment="1">
      <alignment horizontal="right" vertical="center" wrapText="1"/>
    </xf>
    <xf numFmtId="0" fontId="53" fillId="0" borderId="3" xfId="0" applyFont="1" applyBorder="1"/>
    <xf numFmtId="0" fontId="49" fillId="0" borderId="5" xfId="0" applyFont="1" applyBorder="1"/>
    <xf numFmtId="0" fontId="49" fillId="0" borderId="7" xfId="0" applyFont="1" applyBorder="1" applyAlignment="1">
      <alignment vertical="center" wrapText="1"/>
    </xf>
    <xf numFmtId="0" fontId="54" fillId="0" borderId="39" xfId="0" applyFont="1" applyBorder="1" applyAlignment="1">
      <alignment horizontal="right" vertical="center" wrapText="1"/>
    </xf>
    <xf numFmtId="1" fontId="0" fillId="0" borderId="41" xfId="0" applyNumberFormat="1" applyBorder="1" applyProtection="1">
      <protection locked="0"/>
    </xf>
    <xf numFmtId="1" fontId="0" fillId="0" borderId="42" xfId="0" applyNumberFormat="1" applyBorder="1" applyProtection="1">
      <protection locked="0"/>
    </xf>
    <xf numFmtId="0" fontId="52" fillId="0" borderId="10" xfId="0" applyFont="1" applyBorder="1" applyAlignment="1">
      <alignment vertical="center" wrapText="1"/>
    </xf>
    <xf numFmtId="0" fontId="52" fillId="0" borderId="3" xfId="0" applyFont="1" applyBorder="1" applyAlignment="1">
      <alignment vertical="center" wrapText="1"/>
    </xf>
    <xf numFmtId="0" fontId="50" fillId="0" borderId="5" xfId="0" applyFont="1" applyBorder="1" applyAlignment="1">
      <alignment vertical="center" wrapText="1"/>
    </xf>
    <xf numFmtId="0" fontId="50" fillId="0" borderId="6" xfId="0" applyFont="1" applyBorder="1" applyAlignment="1">
      <alignment vertical="center" wrapText="1"/>
    </xf>
    <xf numFmtId="0" fontId="50" fillId="0" borderId="8" xfId="0" applyFont="1" applyBorder="1" applyAlignment="1">
      <alignment vertical="center" wrapText="1"/>
    </xf>
    <xf numFmtId="0" fontId="53" fillId="0" borderId="3" xfId="0" applyFont="1" applyBorder="1" applyAlignment="1">
      <alignment vertical="center" wrapText="1"/>
    </xf>
    <xf numFmtId="0" fontId="54" fillId="0" borderId="1" xfId="0" applyFont="1" applyBorder="1" applyAlignment="1">
      <alignment vertical="center" wrapText="1"/>
    </xf>
    <xf numFmtId="0" fontId="4" fillId="0" borderId="43" xfId="0" applyFont="1" applyBorder="1" applyAlignment="1" applyProtection="1">
      <protection locked="0"/>
    </xf>
    <xf numFmtId="0" fontId="0" fillId="0" borderId="44" xfId="0" applyBorder="1"/>
    <xf numFmtId="0" fontId="0" fillId="0" borderId="45" xfId="0" applyBorder="1"/>
    <xf numFmtId="0" fontId="50" fillId="0" borderId="10" xfId="0" applyFont="1" applyBorder="1" applyAlignment="1">
      <alignment horizontal="right" vertical="center" wrapText="1"/>
    </xf>
    <xf numFmtId="0" fontId="50" fillId="0" borderId="11" xfId="0" applyFont="1" applyBorder="1" applyAlignment="1">
      <alignment vertical="center" wrapText="1"/>
    </xf>
    <xf numFmtId="0" fontId="52" fillId="0" borderId="12" xfId="0" applyFont="1" applyBorder="1" applyAlignment="1">
      <alignment vertical="center" wrapText="1"/>
    </xf>
    <xf numFmtId="0" fontId="50" fillId="0" borderId="3" xfId="0" applyFont="1" applyBorder="1" applyAlignment="1">
      <alignment horizontal="right" vertical="center" wrapText="1"/>
    </xf>
    <xf numFmtId="0" fontId="52" fillId="0" borderId="7" xfId="0" applyFont="1" applyBorder="1" applyAlignment="1">
      <alignment vertical="center" wrapText="1"/>
    </xf>
    <xf numFmtId="0" fontId="49" fillId="0" borderId="3" xfId="0" applyFont="1" applyBorder="1"/>
    <xf numFmtId="0" fontId="53" fillId="0" borderId="7" xfId="0" applyFont="1" applyBorder="1" applyAlignment="1">
      <alignment vertical="center" wrapText="1"/>
    </xf>
    <xf numFmtId="0" fontId="49" fillId="0" borderId="3" xfId="0" applyFont="1" applyBorder="1" applyAlignment="1">
      <alignment horizontal="right" vertical="center" wrapText="1"/>
    </xf>
    <xf numFmtId="0" fontId="50" fillId="0" borderId="5" xfId="0" applyFont="1" applyBorder="1" applyAlignment="1">
      <alignment horizontal="right" vertical="center" wrapText="1"/>
    </xf>
    <xf numFmtId="0" fontId="54" fillId="0" borderId="40" xfId="0" applyFont="1" applyBorder="1" applyAlignment="1">
      <alignment vertical="center" wrapText="1"/>
    </xf>
    <xf numFmtId="0" fontId="4" fillId="0" borderId="29" xfId="0" applyFont="1" applyBorder="1" applyAlignment="1" applyProtection="1">
      <alignment horizontal="center" textRotation="90" shrinkToFit="1"/>
      <protection locked="0"/>
    </xf>
    <xf numFmtId="0" fontId="4" fillId="0" borderId="30" xfId="0" applyFont="1" applyBorder="1" applyAlignment="1" applyProtection="1">
      <alignment horizontal="center" textRotation="90" shrinkToFit="1"/>
      <protection locked="0"/>
    </xf>
    <xf numFmtId="0" fontId="4" fillId="0" borderId="31" xfId="0" applyFont="1" applyBorder="1" applyAlignment="1" applyProtection="1">
      <alignment horizontal="center" textRotation="90"/>
      <protection locked="0"/>
    </xf>
    <xf numFmtId="0" fontId="4" fillId="0" borderId="20" xfId="0" applyFont="1" applyBorder="1" applyAlignment="1" applyProtection="1">
      <alignment horizontal="center" textRotation="90"/>
      <protection locked="0"/>
    </xf>
    <xf numFmtId="0" fontId="35" fillId="0" borderId="22" xfId="0" applyFont="1" applyBorder="1" applyAlignment="1" applyProtection="1">
      <alignment horizontal="center"/>
      <protection locked="0"/>
    </xf>
    <xf numFmtId="0" fontId="35" fillId="0" borderId="14" xfId="0" applyFont="1" applyBorder="1" applyAlignment="1" applyProtection="1">
      <alignment horizontal="center"/>
      <protection locked="0"/>
    </xf>
  </cellXfs>
  <cellStyles count="4">
    <cellStyle name="Гиперссылка" xfId="1" builtinId="8"/>
    <cellStyle name="Обычный" xfId="0" builtinId="0"/>
    <cellStyle name="Обычный 2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50" TargetMode="External"/><Relationship Id="rId13" Type="http://schemas.openxmlformats.org/officeDocument/2006/relationships/hyperlink" Target="http://dispace.edu.nstu.ru/personal/index/23430" TargetMode="External"/><Relationship Id="rId18" Type="http://schemas.openxmlformats.org/officeDocument/2006/relationships/hyperlink" Target="http://dispace.edu.nstu.ru/personal/index/23464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hyperlink" Target="http://dispace.edu.nstu.ru/personal/index/23528" TargetMode="External"/><Relationship Id="rId7" Type="http://schemas.openxmlformats.org/officeDocument/2006/relationships/hyperlink" Target="http://dispace.edu.nstu.ru/personal/index/23516" TargetMode="External"/><Relationship Id="rId12" Type="http://schemas.openxmlformats.org/officeDocument/2006/relationships/hyperlink" Target="http://dispace.edu.nstu.ru/personal/index/23471" TargetMode="External"/><Relationship Id="rId17" Type="http://schemas.openxmlformats.org/officeDocument/2006/relationships/hyperlink" Target="http://dispace.edu.nstu.ru/personal/index/23442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440" TargetMode="External"/><Relationship Id="rId20" Type="http://schemas.openxmlformats.org/officeDocument/2006/relationships/hyperlink" Target="http://dispace.edu.nstu.ru/personal/index/23526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448" TargetMode="External"/><Relationship Id="rId11" Type="http://schemas.openxmlformats.org/officeDocument/2006/relationships/hyperlink" Target="http://dispace.edu.nstu.ru/personal/index/23432" TargetMode="External"/><Relationship Id="rId5" Type="http://schemas.openxmlformats.org/officeDocument/2006/relationships/hyperlink" Target="http://dispace.edu.nstu.ru/personal/index/23513" TargetMode="External"/><Relationship Id="rId15" Type="http://schemas.openxmlformats.org/officeDocument/2006/relationships/hyperlink" Target="http://dispace.edu.nstu.ru/personal/index/23437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dispace.edu.nstu.ru/personal/index/23433" TargetMode="External"/><Relationship Id="rId19" Type="http://schemas.openxmlformats.org/officeDocument/2006/relationships/hyperlink" Target="http://dispace.edu.nstu.ru/personal/index/23443" TargetMode="External"/><Relationship Id="rId4" Type="http://schemas.openxmlformats.org/officeDocument/2006/relationships/hyperlink" Target="http://dispace.edu.nstu.ru/personal/index/23489" TargetMode="External"/><Relationship Id="rId9" Type="http://schemas.openxmlformats.org/officeDocument/2006/relationships/hyperlink" Target="http://dispace.edu.nstu.ru/personal/index/23456" TargetMode="External"/><Relationship Id="rId14" Type="http://schemas.openxmlformats.org/officeDocument/2006/relationships/hyperlink" Target="http://dispace.edu.nstu.ru/personal/index/23519" TargetMode="External"/><Relationship Id="rId22" Type="http://schemas.openxmlformats.org/officeDocument/2006/relationships/hyperlink" Target="http://dispace.edu.nstu.ru/personal/index/23483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53" TargetMode="External"/><Relationship Id="rId13" Type="http://schemas.openxmlformats.org/officeDocument/2006/relationships/hyperlink" Target="http://dispace.edu.nstu.ru/personal/index/23457" TargetMode="External"/><Relationship Id="rId18" Type="http://schemas.openxmlformats.org/officeDocument/2006/relationships/hyperlink" Target="http://dispace.edu.nstu.ru/personal/index/23487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23449" TargetMode="External"/><Relationship Id="rId12" Type="http://schemas.openxmlformats.org/officeDocument/2006/relationships/hyperlink" Target="http://dispace.edu.nstu.ru/personal/index/23455" TargetMode="External"/><Relationship Id="rId17" Type="http://schemas.openxmlformats.org/officeDocument/2006/relationships/hyperlink" Target="http://dispace.edu.nstu.ru/personal/index/23462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480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468" TargetMode="External"/><Relationship Id="rId11" Type="http://schemas.openxmlformats.org/officeDocument/2006/relationships/hyperlink" Target="http://dispace.edu.nstu.ru/personal/index/23460" TargetMode="External"/><Relationship Id="rId5" Type="http://schemas.openxmlformats.org/officeDocument/2006/relationships/hyperlink" Target="http://dispace.edu.nstu.ru/personal/index/23467" TargetMode="External"/><Relationship Id="rId15" Type="http://schemas.openxmlformats.org/officeDocument/2006/relationships/hyperlink" Target="http://dispace.edu.nstu.ru/personal/index/23461" TargetMode="External"/><Relationship Id="rId10" Type="http://schemas.openxmlformats.org/officeDocument/2006/relationships/hyperlink" Target="http://dispace.edu.nstu.ru/personal/index/23435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://dispace.edu.nstu.ru/personal/index/23446" TargetMode="External"/><Relationship Id="rId9" Type="http://schemas.openxmlformats.org/officeDocument/2006/relationships/hyperlink" Target="http://dispace.edu.nstu.ru/personal/index/23452" TargetMode="External"/><Relationship Id="rId14" Type="http://schemas.openxmlformats.org/officeDocument/2006/relationships/hyperlink" Target="http://dispace.edu.nstu.ru/personal/index/23454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98" TargetMode="External"/><Relationship Id="rId13" Type="http://schemas.openxmlformats.org/officeDocument/2006/relationships/hyperlink" Target="http://dispace.edu.nstu.ru/personal/index/23508" TargetMode="External"/><Relationship Id="rId18" Type="http://schemas.openxmlformats.org/officeDocument/2006/relationships/hyperlink" Target="http://dispace.edu.nstu.ru/personal/index/23531" TargetMode="External"/><Relationship Id="rId3" Type="http://schemas.openxmlformats.org/officeDocument/2006/relationships/hyperlink" Target="mailto:knk3746@mail.ru" TargetMode="External"/><Relationship Id="rId21" Type="http://schemas.openxmlformats.org/officeDocument/2006/relationships/printerSettings" Target="../printerSettings/printerSettings3.bin"/><Relationship Id="rId7" Type="http://schemas.openxmlformats.org/officeDocument/2006/relationships/hyperlink" Target="http://dispace.edu.nstu.ru/personal/index/23494" TargetMode="External"/><Relationship Id="rId12" Type="http://schemas.openxmlformats.org/officeDocument/2006/relationships/hyperlink" Target="http://dispace.edu.nstu.ru/personal/index/23523" TargetMode="External"/><Relationship Id="rId17" Type="http://schemas.openxmlformats.org/officeDocument/2006/relationships/hyperlink" Target="http://dispace.edu.nstu.ru/personal/index/23532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527" TargetMode="External"/><Relationship Id="rId20" Type="http://schemas.openxmlformats.org/officeDocument/2006/relationships/hyperlink" Target="http://dispace.edu.nstu.ru/personal/index/23512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495" TargetMode="External"/><Relationship Id="rId11" Type="http://schemas.openxmlformats.org/officeDocument/2006/relationships/hyperlink" Target="http://dispace.edu.nstu.ru/personal/index/23521" TargetMode="External"/><Relationship Id="rId5" Type="http://schemas.openxmlformats.org/officeDocument/2006/relationships/hyperlink" Target="http://dispace.edu.nstu.ru/personal/index/23493" TargetMode="External"/><Relationship Id="rId15" Type="http://schemas.openxmlformats.org/officeDocument/2006/relationships/hyperlink" Target="http://dispace.edu.nstu.ru/personal/index/23506" TargetMode="External"/><Relationship Id="rId10" Type="http://schemas.openxmlformats.org/officeDocument/2006/relationships/hyperlink" Target="http://dispace.edu.nstu.ru/personal/index/23502" TargetMode="External"/><Relationship Id="rId19" Type="http://schemas.openxmlformats.org/officeDocument/2006/relationships/hyperlink" Target="http://dispace.edu.nstu.ru/personal/index/23511" TargetMode="External"/><Relationship Id="rId4" Type="http://schemas.openxmlformats.org/officeDocument/2006/relationships/hyperlink" Target="http://dispace.edu.nstu.ru/personal/index/33913" TargetMode="External"/><Relationship Id="rId9" Type="http://schemas.openxmlformats.org/officeDocument/2006/relationships/hyperlink" Target="http://dispace.edu.nstu.ru/personal/index/23501" TargetMode="External"/><Relationship Id="rId14" Type="http://schemas.openxmlformats.org/officeDocument/2006/relationships/hyperlink" Target="http://dispace.edu.nstu.ru/personal/index/23505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dispace.edu.nstu.ru/personal/index/23472" TargetMode="External"/><Relationship Id="rId13" Type="http://schemas.openxmlformats.org/officeDocument/2006/relationships/hyperlink" Target="http://dispace.edu.nstu.ru/personal/index/23475" TargetMode="External"/><Relationship Id="rId18" Type="http://schemas.openxmlformats.org/officeDocument/2006/relationships/hyperlink" Target="http://dispace.edu.nstu.ru/personal/index/23485" TargetMode="External"/><Relationship Id="rId3" Type="http://schemas.openxmlformats.org/officeDocument/2006/relationships/hyperlink" Target="mailto:knk3746@mail.ru" TargetMode="External"/><Relationship Id="rId7" Type="http://schemas.openxmlformats.org/officeDocument/2006/relationships/hyperlink" Target="http://dispace.edu.nstu.ru/personal/index/23469" TargetMode="External"/><Relationship Id="rId12" Type="http://schemas.openxmlformats.org/officeDocument/2006/relationships/hyperlink" Target="http://dispace.edu.nstu.ru/personal/index/23478" TargetMode="External"/><Relationship Id="rId17" Type="http://schemas.openxmlformats.org/officeDocument/2006/relationships/hyperlink" Target="http://dispace.edu.nstu.ru/personal/index/23439" TargetMode="External"/><Relationship Id="rId2" Type="http://schemas.openxmlformats.org/officeDocument/2006/relationships/hyperlink" Target="http://dispace.edu.nstu.ru/didesk/course/show/1033" TargetMode="External"/><Relationship Id="rId16" Type="http://schemas.openxmlformats.org/officeDocument/2006/relationships/hyperlink" Target="http://dispace.edu.nstu.ru/personal/index/23533" TargetMode="External"/><Relationship Id="rId1" Type="http://schemas.openxmlformats.org/officeDocument/2006/relationships/hyperlink" Target="http://criminallaw.uf.nstu.ru/" TargetMode="External"/><Relationship Id="rId6" Type="http://schemas.openxmlformats.org/officeDocument/2006/relationships/hyperlink" Target="http://dispace.edu.nstu.ru/personal/index/23515" TargetMode="External"/><Relationship Id="rId11" Type="http://schemas.openxmlformats.org/officeDocument/2006/relationships/hyperlink" Target="http://dispace.edu.nstu.ru/personal/index/23438" TargetMode="External"/><Relationship Id="rId5" Type="http://schemas.openxmlformats.org/officeDocument/2006/relationships/hyperlink" Target="http://dispace.edu.nstu.ru/personal/index/23496" TargetMode="External"/><Relationship Id="rId15" Type="http://schemas.openxmlformats.org/officeDocument/2006/relationships/hyperlink" Target="http://dispace.edu.nstu.ru/personal/index/23470" TargetMode="External"/><Relationship Id="rId10" Type="http://schemas.openxmlformats.org/officeDocument/2006/relationships/hyperlink" Target="http://dispace.edu.nstu.ru/personal/index/23474" TargetMode="External"/><Relationship Id="rId19" Type="http://schemas.openxmlformats.org/officeDocument/2006/relationships/printerSettings" Target="../printerSettings/printerSettings4.bin"/><Relationship Id="rId4" Type="http://schemas.openxmlformats.org/officeDocument/2006/relationships/hyperlink" Target="http://dispace.edu.nstu.ru/personal/index/23514" TargetMode="External"/><Relationship Id="rId9" Type="http://schemas.openxmlformats.org/officeDocument/2006/relationships/hyperlink" Target="http://dispace.edu.nstu.ru/personal/index/23504" TargetMode="External"/><Relationship Id="rId14" Type="http://schemas.openxmlformats.org/officeDocument/2006/relationships/hyperlink" Target="http://dispace.edu.nstu.ru/personal/index/23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9"/>
  <sheetViews>
    <sheetView topLeftCell="A3" zoomScale="80" zoomScaleNormal="80" workbookViewId="0">
      <selection activeCell="AO36" sqref="AO36"/>
    </sheetView>
  </sheetViews>
  <sheetFormatPr defaultRowHeight="15" x14ac:dyDescent="0.25"/>
  <cols>
    <col min="1" max="1" width="2.42578125" style="94" customWidth="1"/>
    <col min="2" max="2" width="18.85546875" style="94" customWidth="1"/>
    <col min="3" max="44" width="2.7109375" style="94" customWidth="1"/>
    <col min="45" max="45" width="2.5703125" style="94" customWidth="1"/>
    <col min="46" max="58" width="2.7109375" style="94" customWidth="1"/>
    <col min="59" max="60" width="3.42578125" style="94" customWidth="1"/>
    <col min="61" max="61" width="3.140625" style="94" customWidth="1"/>
    <col min="62" max="62" width="3.28515625" style="94" customWidth="1"/>
    <col min="63" max="63" width="3.42578125" style="94" customWidth="1"/>
    <col min="64" max="64" width="3.140625" style="94" customWidth="1"/>
    <col min="65" max="67" width="3" style="94" customWidth="1"/>
    <col min="68" max="68" width="3.28515625" style="94" customWidth="1"/>
    <col min="69" max="69" width="3.42578125" style="94" customWidth="1"/>
    <col min="70" max="70" width="3" style="94" customWidth="1"/>
    <col min="71" max="71" width="3.85546875" style="94" customWidth="1"/>
    <col min="72" max="72" width="3.7109375" style="94" customWidth="1"/>
    <col min="73" max="73" width="4" style="94" customWidth="1"/>
    <col min="74" max="16384" width="9.140625" style="94"/>
  </cols>
  <sheetData>
    <row r="1" spans="1:76" ht="18.75" x14ac:dyDescent="0.3">
      <c r="B1" s="27"/>
      <c r="C1" s="28"/>
      <c r="D1" s="27"/>
      <c r="E1" s="27"/>
      <c r="F1" s="27"/>
      <c r="G1" s="27"/>
      <c r="H1" s="27"/>
      <c r="I1" s="27"/>
      <c r="J1" s="27"/>
      <c r="K1" s="27"/>
      <c r="L1" s="96" t="s">
        <v>79</v>
      </c>
      <c r="M1" s="96"/>
      <c r="N1" s="96"/>
      <c r="O1" s="96"/>
      <c r="P1" s="96"/>
      <c r="Q1" s="27"/>
      <c r="R1" s="27"/>
      <c r="S1" s="95" t="s">
        <v>1</v>
      </c>
      <c r="T1" s="95"/>
      <c r="U1" s="95"/>
      <c r="V1" s="29"/>
      <c r="W1" s="27"/>
      <c r="X1" s="27"/>
      <c r="Y1" s="96" t="s">
        <v>191</v>
      </c>
      <c r="Z1" s="96"/>
      <c r="AA1" s="96"/>
      <c r="AB1" s="96"/>
      <c r="AC1" s="96"/>
      <c r="AD1" s="97"/>
      <c r="AE1" s="95" t="s">
        <v>2</v>
      </c>
      <c r="AF1" s="98"/>
      <c r="AG1" s="95"/>
      <c r="AH1" s="95"/>
      <c r="AI1" s="95"/>
      <c r="AJ1" s="98"/>
      <c r="AK1" s="98"/>
      <c r="AL1" s="98"/>
      <c r="AM1" s="98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111" t="s">
        <v>29</v>
      </c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</row>
    <row r="2" spans="1:76" ht="18.75" x14ac:dyDescent="0.3">
      <c r="B2" s="28" t="s">
        <v>33</v>
      </c>
      <c r="C2" s="28" t="s">
        <v>78</v>
      </c>
      <c r="D2" s="28"/>
      <c r="E2" s="28"/>
      <c r="F2" s="28"/>
      <c r="G2" s="28"/>
      <c r="H2" s="27"/>
      <c r="I2" s="27"/>
      <c r="J2" s="27"/>
      <c r="K2" s="99"/>
      <c r="L2" s="27"/>
      <c r="M2" s="27"/>
      <c r="N2" s="27"/>
      <c r="O2" s="27"/>
      <c r="P2" s="27"/>
      <c r="Q2" s="27"/>
      <c r="R2" s="27"/>
      <c r="S2" s="95" t="s">
        <v>3</v>
      </c>
      <c r="T2" s="95"/>
      <c r="U2" s="95"/>
      <c r="V2" s="95"/>
      <c r="W2" s="95"/>
      <c r="X2" s="95"/>
      <c r="Y2" s="27" t="s">
        <v>4</v>
      </c>
      <c r="Z2" s="27"/>
      <c r="AA2" s="27"/>
      <c r="AB2" s="99"/>
      <c r="AC2" s="27"/>
      <c r="AD2" s="27"/>
      <c r="AE2" s="27" t="s">
        <v>5</v>
      </c>
      <c r="AF2" s="27"/>
      <c r="AG2" s="27"/>
      <c r="AH2" s="27"/>
      <c r="AI2" s="27"/>
      <c r="AJ2" s="99"/>
      <c r="AK2" s="99"/>
      <c r="AL2" s="99"/>
      <c r="AM2" s="99"/>
      <c r="AN2" s="99"/>
      <c r="AO2" s="93" t="s">
        <v>76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9"/>
      <c r="BA2" s="99"/>
      <c r="BB2" s="99"/>
      <c r="BC2" s="99"/>
      <c r="BD2" s="99"/>
      <c r="BE2" s="114" t="s">
        <v>30</v>
      </c>
      <c r="BL2" s="99"/>
      <c r="BM2" s="99"/>
      <c r="BN2" s="99"/>
      <c r="BO2" s="99"/>
      <c r="BP2" s="99"/>
      <c r="BQ2" s="99"/>
      <c r="BR2" s="99"/>
      <c r="BS2" s="99"/>
    </row>
    <row r="3" spans="1:76" ht="14.25" customHeight="1" thickBot="1" x14ac:dyDescent="0.3">
      <c r="B3" s="27"/>
      <c r="C3" s="100" t="s">
        <v>77</v>
      </c>
      <c r="D3" s="100"/>
      <c r="E3" s="100"/>
      <c r="F3" s="100"/>
      <c r="G3" s="100"/>
      <c r="H3" s="100"/>
      <c r="I3" s="100"/>
      <c r="J3" s="100"/>
      <c r="K3" s="96"/>
      <c r="L3" s="96"/>
      <c r="M3" s="96"/>
      <c r="N3" s="96"/>
      <c r="O3" s="96"/>
      <c r="P3" s="96"/>
      <c r="Q3" s="96"/>
      <c r="R3" s="95"/>
      <c r="S3" s="95"/>
      <c r="T3" s="95"/>
      <c r="U3" s="95"/>
      <c r="V3" s="95"/>
      <c r="W3" s="95"/>
      <c r="X3" s="95"/>
      <c r="Y3" s="95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111" t="s">
        <v>31</v>
      </c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</row>
    <row r="4" spans="1:76" ht="15.75" hidden="1" thickBot="1" x14ac:dyDescent="0.3">
      <c r="A4" s="101"/>
      <c r="B4" s="10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3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76" ht="15.75" hidden="1" customHeight="1" x14ac:dyDescent="0.25">
      <c r="A5" s="101"/>
      <c r="B5" s="101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4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76" s="1" customFormat="1" ht="63.75" customHeight="1" x14ac:dyDescent="0.2">
      <c r="A6" s="89"/>
      <c r="B6" s="81"/>
      <c r="C6" s="148" t="s">
        <v>62</v>
      </c>
      <c r="D6" s="48" t="s">
        <v>60</v>
      </c>
      <c r="E6" s="48" t="s">
        <v>61</v>
      </c>
      <c r="F6" s="171"/>
      <c r="G6" s="148" t="s">
        <v>64</v>
      </c>
      <c r="H6" s="48" t="s">
        <v>63</v>
      </c>
      <c r="I6" s="48" t="s">
        <v>65</v>
      </c>
      <c r="J6" s="134"/>
      <c r="K6" s="153" t="s">
        <v>74</v>
      </c>
      <c r="L6" s="135" t="s">
        <v>66</v>
      </c>
      <c r="M6" s="48" t="s">
        <v>67</v>
      </c>
      <c r="N6" s="57" t="s">
        <v>68</v>
      </c>
      <c r="O6" s="148" t="s">
        <v>73</v>
      </c>
      <c r="P6" s="168" t="s">
        <v>69</v>
      </c>
      <c r="Q6" s="60" t="s">
        <v>6</v>
      </c>
      <c r="R6" s="387" t="s">
        <v>16</v>
      </c>
      <c r="S6" s="148" t="s">
        <v>71</v>
      </c>
      <c r="T6" s="48" t="s">
        <v>72</v>
      </c>
      <c r="U6" s="48" t="s">
        <v>75</v>
      </c>
      <c r="V6" s="57"/>
      <c r="W6" s="148" t="s">
        <v>59</v>
      </c>
      <c r="X6" s="57" t="s">
        <v>56</v>
      </c>
      <c r="Y6" s="48" t="s">
        <v>57</v>
      </c>
      <c r="Z6" s="52" t="s">
        <v>58</v>
      </c>
      <c r="AA6" s="148" t="s">
        <v>55</v>
      </c>
      <c r="AB6" s="48" t="s">
        <v>52</v>
      </c>
      <c r="AC6" s="48" t="s">
        <v>53</v>
      </c>
      <c r="AD6" s="159" t="s">
        <v>54</v>
      </c>
      <c r="AE6" s="157" t="s">
        <v>43</v>
      </c>
      <c r="AF6" s="389" t="s">
        <v>16</v>
      </c>
      <c r="AG6" s="153" t="s">
        <v>51</v>
      </c>
      <c r="AH6" s="48" t="s">
        <v>48</v>
      </c>
      <c r="AI6" s="48" t="s">
        <v>50</v>
      </c>
      <c r="AJ6" s="136" t="s">
        <v>210</v>
      </c>
      <c r="AK6" s="48"/>
      <c r="AL6" s="136" t="s">
        <v>215</v>
      </c>
      <c r="AM6" s="148" t="s">
        <v>49</v>
      </c>
      <c r="AN6" s="57" t="s">
        <v>22</v>
      </c>
      <c r="AO6" s="48" t="s">
        <v>47</v>
      </c>
      <c r="AP6" s="48" t="s">
        <v>25</v>
      </c>
      <c r="AQ6" s="135"/>
      <c r="AR6" s="52" t="s">
        <v>209</v>
      </c>
      <c r="AS6" s="148" t="s">
        <v>46</v>
      </c>
      <c r="AT6" s="48" t="s">
        <v>44</v>
      </c>
      <c r="AU6" s="48" t="s">
        <v>39</v>
      </c>
      <c r="AV6" s="48" t="s">
        <v>45</v>
      </c>
      <c r="AW6" s="71" t="s">
        <v>210</v>
      </c>
      <c r="AX6" s="212" t="s">
        <v>218</v>
      </c>
      <c r="AY6" s="73" t="s">
        <v>18</v>
      </c>
      <c r="AZ6" s="69" t="s">
        <v>19</v>
      </c>
      <c r="BA6" s="205"/>
      <c r="BB6" s="205"/>
      <c r="BC6" s="69" t="s">
        <v>20</v>
      </c>
      <c r="BD6" s="70" t="s">
        <v>21</v>
      </c>
      <c r="BE6" s="206" t="s">
        <v>23</v>
      </c>
      <c r="BF6" s="205"/>
      <c r="BG6" s="70" t="s">
        <v>24</v>
      </c>
      <c r="BH6" s="70" t="s">
        <v>25</v>
      </c>
      <c r="BI6" s="69" t="s">
        <v>26</v>
      </c>
      <c r="BJ6" s="72" t="s">
        <v>45</v>
      </c>
      <c r="BK6" s="74"/>
      <c r="BL6" s="341"/>
      <c r="BM6" s="75" t="s">
        <v>15</v>
      </c>
      <c r="BN6" s="102" t="s">
        <v>10</v>
      </c>
      <c r="BO6" s="103" t="s">
        <v>11</v>
      </c>
      <c r="BP6" s="104" t="s">
        <v>12</v>
      </c>
      <c r="BQ6" s="30" t="s">
        <v>13</v>
      </c>
      <c r="BR6" s="317" t="s">
        <v>14</v>
      </c>
      <c r="BS6" s="335" t="s">
        <v>219</v>
      </c>
      <c r="BT6" s="291"/>
      <c r="BU6" s="83"/>
    </row>
    <row r="7" spans="1:76" ht="18" customHeight="1" thickBot="1" x14ac:dyDescent="0.35">
      <c r="A7" s="90"/>
      <c r="B7" s="82" t="s">
        <v>7</v>
      </c>
      <c r="C7" s="166" t="s">
        <v>8</v>
      </c>
      <c r="D7" s="49" t="s">
        <v>41</v>
      </c>
      <c r="E7" s="49" t="s">
        <v>41</v>
      </c>
      <c r="F7" s="172" t="s">
        <v>27</v>
      </c>
      <c r="G7" s="174" t="s">
        <v>8</v>
      </c>
      <c r="H7" s="50" t="s">
        <v>41</v>
      </c>
      <c r="I7" s="49" t="s">
        <v>9</v>
      </c>
      <c r="J7" s="51" t="s">
        <v>27</v>
      </c>
      <c r="K7" s="170" t="s">
        <v>8</v>
      </c>
      <c r="L7" s="33" t="s">
        <v>9</v>
      </c>
      <c r="M7" s="33" t="s">
        <v>9</v>
      </c>
      <c r="N7" s="35" t="s">
        <v>9</v>
      </c>
      <c r="O7" s="160" t="s">
        <v>8</v>
      </c>
      <c r="P7" s="180" t="s">
        <v>70</v>
      </c>
      <c r="Q7" s="35"/>
      <c r="R7" s="388"/>
      <c r="S7" s="32" t="s">
        <v>8</v>
      </c>
      <c r="T7" s="33" t="s">
        <v>9</v>
      </c>
      <c r="U7" s="33" t="s">
        <v>9</v>
      </c>
      <c r="V7" s="161" t="s">
        <v>41</v>
      </c>
      <c r="W7" s="165" t="s">
        <v>8</v>
      </c>
      <c r="X7" s="164" t="s">
        <v>9</v>
      </c>
      <c r="Y7" s="33" t="s">
        <v>9</v>
      </c>
      <c r="Z7" s="53" t="s">
        <v>9</v>
      </c>
      <c r="AA7" s="160" t="s">
        <v>8</v>
      </c>
      <c r="AB7" s="33" t="s">
        <v>9</v>
      </c>
      <c r="AC7" s="34" t="s">
        <v>9</v>
      </c>
      <c r="AD7" s="150" t="s">
        <v>9</v>
      </c>
      <c r="AE7" s="158"/>
      <c r="AF7" s="390"/>
      <c r="AG7" s="154" t="s">
        <v>8</v>
      </c>
      <c r="AH7" s="38" t="s">
        <v>9</v>
      </c>
      <c r="AI7" s="39" t="s">
        <v>9</v>
      </c>
      <c r="AJ7" s="38" t="s">
        <v>27</v>
      </c>
      <c r="AK7" s="38" t="s">
        <v>70</v>
      </c>
      <c r="AL7" s="58" t="s">
        <v>41</v>
      </c>
      <c r="AM7" s="149" t="s">
        <v>8</v>
      </c>
      <c r="AN7" s="58" t="s">
        <v>9</v>
      </c>
      <c r="AO7" s="38" t="s">
        <v>9</v>
      </c>
      <c r="AP7" s="36" t="s">
        <v>9</v>
      </c>
      <c r="AQ7" s="38" t="s">
        <v>42</v>
      </c>
      <c r="AR7" s="152" t="s">
        <v>41</v>
      </c>
      <c r="AS7" s="149" t="s">
        <v>8</v>
      </c>
      <c r="AT7" s="40" t="s">
        <v>9</v>
      </c>
      <c r="AU7" s="39" t="s">
        <v>42</v>
      </c>
      <c r="AV7" s="38" t="s">
        <v>9</v>
      </c>
      <c r="AW7" s="38" t="s">
        <v>42</v>
      </c>
      <c r="AX7" s="150" t="s">
        <v>41</v>
      </c>
      <c r="AY7" s="61">
        <v>1</v>
      </c>
      <c r="AZ7" s="39">
        <v>2</v>
      </c>
      <c r="BA7" s="39">
        <v>3</v>
      </c>
      <c r="BB7" s="39">
        <v>4</v>
      </c>
      <c r="BC7" s="39">
        <v>5</v>
      </c>
      <c r="BD7" s="39">
        <v>6</v>
      </c>
      <c r="BE7" s="39">
        <v>7</v>
      </c>
      <c r="BF7" s="39">
        <v>8</v>
      </c>
      <c r="BG7" s="39" t="s">
        <v>17</v>
      </c>
      <c r="BH7" s="39"/>
      <c r="BI7" s="39">
        <v>11</v>
      </c>
      <c r="BJ7" s="39">
        <v>12</v>
      </c>
      <c r="BK7" s="338">
        <v>13</v>
      </c>
      <c r="BL7" s="342">
        <v>14</v>
      </c>
      <c r="BM7" s="44"/>
      <c r="BN7" s="391"/>
      <c r="BO7" s="392"/>
      <c r="BP7" s="14"/>
      <c r="BQ7" s="105"/>
      <c r="BR7" s="108"/>
      <c r="BS7" s="87">
        <v>1</v>
      </c>
      <c r="BT7" s="327">
        <v>2</v>
      </c>
      <c r="BU7" s="84">
        <v>3</v>
      </c>
    </row>
    <row r="8" spans="1:76" ht="17.25" customHeight="1" thickBot="1" x14ac:dyDescent="0.35">
      <c r="A8" s="91">
        <v>1</v>
      </c>
      <c r="B8" s="181" t="s">
        <v>87</v>
      </c>
      <c r="C8" s="175">
        <v>1</v>
      </c>
      <c r="D8" s="112">
        <v>4</v>
      </c>
      <c r="E8" s="10">
        <v>4</v>
      </c>
      <c r="F8" s="155">
        <v>5</v>
      </c>
      <c r="G8" s="175"/>
      <c r="H8" s="10">
        <v>5</v>
      </c>
      <c r="I8" s="10">
        <v>3</v>
      </c>
      <c r="J8" s="132">
        <v>4</v>
      </c>
      <c r="K8" s="203" t="s">
        <v>199</v>
      </c>
      <c r="L8" s="112">
        <v>4</v>
      </c>
      <c r="M8" s="10"/>
      <c r="N8" s="132"/>
      <c r="O8" s="133"/>
      <c r="P8" s="112"/>
      <c r="Q8" s="213">
        <f>IF(SUM(C8:P8)/2.5&lt;=21,SUM(C8:P8)/2.5,21)</f>
        <v>12</v>
      </c>
      <c r="R8" s="41">
        <f>IF(Q8&lt;7,0,IF(Q8&lt;14,1,2))</f>
        <v>1</v>
      </c>
      <c r="S8" s="175">
        <v>1</v>
      </c>
      <c r="T8" s="11">
        <v>5</v>
      </c>
      <c r="U8" s="10">
        <v>4</v>
      </c>
      <c r="V8" s="304">
        <v>4</v>
      </c>
      <c r="W8" s="175">
        <v>1</v>
      </c>
      <c r="X8" s="12">
        <v>4</v>
      </c>
      <c r="Y8" s="10"/>
      <c r="Z8" s="54"/>
      <c r="AA8" s="175">
        <v>1</v>
      </c>
      <c r="AB8" s="106">
        <v>5</v>
      </c>
      <c r="AC8" s="10"/>
      <c r="AD8" s="25">
        <v>5</v>
      </c>
      <c r="AE8" s="215">
        <f>IF(SUM(S8:AD8,Q8)/2&lt;=39,SUM(S8:AD8,Q8)/2,39)</f>
        <v>21</v>
      </c>
      <c r="AF8" s="41">
        <f>IF(AE8&lt;15,0,IF(AE8&lt;30,1,2))</f>
        <v>1</v>
      </c>
      <c r="AG8" s="175">
        <v>1</v>
      </c>
      <c r="AH8" s="11"/>
      <c r="AI8" s="106"/>
      <c r="AJ8" s="106"/>
      <c r="AK8" s="21"/>
      <c r="AL8" s="59"/>
      <c r="AM8" s="273">
        <v>1</v>
      </c>
      <c r="AN8" s="59"/>
      <c r="AO8" s="10"/>
      <c r="AP8" s="106">
        <v>4</v>
      </c>
      <c r="AQ8" s="21"/>
      <c r="AR8" s="54"/>
      <c r="AS8" s="273">
        <v>1</v>
      </c>
      <c r="AT8" s="106"/>
      <c r="AU8" s="106"/>
      <c r="AV8" s="106"/>
      <c r="AW8" s="106"/>
      <c r="AX8" s="151"/>
      <c r="AY8" s="23"/>
      <c r="AZ8" s="24"/>
      <c r="BA8" s="24"/>
      <c r="BB8" s="24"/>
      <c r="BC8" s="24">
        <v>5</v>
      </c>
      <c r="BD8" s="24">
        <v>5</v>
      </c>
      <c r="BE8" s="24">
        <v>5</v>
      </c>
      <c r="BF8" s="290"/>
      <c r="BG8" s="24"/>
      <c r="BH8" s="24">
        <v>4</v>
      </c>
      <c r="BI8" s="65"/>
      <c r="BJ8" s="66"/>
      <c r="BK8" s="336"/>
      <c r="BL8" s="343"/>
      <c r="BM8" s="337">
        <f>IF(SUM(AE8,AG8:BL8)/1.5&lt;=80,SUM(AE8,AG8:BL8)/1.5,80)</f>
        <v>31.333333333333332</v>
      </c>
      <c r="BN8" s="23"/>
      <c r="BO8" s="24"/>
      <c r="BP8" s="221">
        <f>IF(SUM(BM8,BN8:BO8)&lt;=100,SUM(BM8,BN8:BO8),100)</f>
        <v>31.333333333333332</v>
      </c>
      <c r="BQ8" s="42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FX</v>
      </c>
      <c r="BR8" s="318">
        <f>IF(BP8&lt;50,2,IF(BP8&lt;74,3,IF(BP8&lt;87,4,5)))</f>
        <v>2</v>
      </c>
      <c r="BS8" s="329">
        <v>17.239999999999998</v>
      </c>
      <c r="BT8" s="333">
        <v>0</v>
      </c>
      <c r="BU8" s="334">
        <v>0</v>
      </c>
      <c r="BV8" s="320" t="s">
        <v>160</v>
      </c>
      <c r="BW8" s="76"/>
      <c r="BX8" s="84"/>
    </row>
    <row r="9" spans="1:76" ht="15.75" customHeight="1" thickBot="1" x14ac:dyDescent="0.3">
      <c r="A9" s="91">
        <v>2</v>
      </c>
      <c r="B9" s="182" t="s">
        <v>88</v>
      </c>
      <c r="C9" s="175">
        <v>1</v>
      </c>
      <c r="D9" s="112">
        <v>5</v>
      </c>
      <c r="E9" s="10">
        <v>4</v>
      </c>
      <c r="F9" s="155">
        <v>4</v>
      </c>
      <c r="G9" s="175"/>
      <c r="H9" s="10">
        <v>5</v>
      </c>
      <c r="I9" s="10">
        <v>5</v>
      </c>
      <c r="J9" s="132">
        <v>5</v>
      </c>
      <c r="K9" s="278">
        <v>1</v>
      </c>
      <c r="L9" s="112">
        <v>5</v>
      </c>
      <c r="M9" s="10">
        <v>5</v>
      </c>
      <c r="N9" s="132">
        <v>5</v>
      </c>
      <c r="O9" s="133"/>
      <c r="P9" s="112">
        <v>5</v>
      </c>
      <c r="Q9" s="213">
        <f t="shared" ref="Q9:Q26" si="0">IF(SUM(C9:P9)/2.5&lt;=21,SUM(C9:P9)/2.5,21)</f>
        <v>20</v>
      </c>
      <c r="R9" s="41">
        <f t="shared" ref="R9:R26" si="1">IF(Q9&lt;7,0,IF(Q9&lt;14,1,2))</f>
        <v>2</v>
      </c>
      <c r="S9" s="175">
        <v>1</v>
      </c>
      <c r="T9" s="105">
        <v>4</v>
      </c>
      <c r="U9" s="106">
        <v>5</v>
      </c>
      <c r="V9" s="304">
        <v>5</v>
      </c>
      <c r="W9" s="175">
        <v>1</v>
      </c>
      <c r="X9" s="12">
        <v>4</v>
      </c>
      <c r="Y9" s="141"/>
      <c r="Z9" s="54">
        <v>4</v>
      </c>
      <c r="AA9" s="175">
        <v>1</v>
      </c>
      <c r="AB9" s="106">
        <v>5</v>
      </c>
      <c r="AC9" s="10">
        <v>5</v>
      </c>
      <c r="AD9" s="25">
        <v>5</v>
      </c>
      <c r="AE9" s="215">
        <f t="shared" ref="AE9:AE26" si="2">IF(SUM(S9:AD9,Q9)/2&lt;=39,SUM(S9:AD9,Q9)/2,39)</f>
        <v>30</v>
      </c>
      <c r="AF9" s="41">
        <f t="shared" ref="AF9:AF26" si="3">IF(AE9&lt;15,0,IF(AE9&lt;30,1,2))</f>
        <v>2</v>
      </c>
      <c r="AG9" s="175">
        <v>1</v>
      </c>
      <c r="AH9" s="11"/>
      <c r="AI9" s="106"/>
      <c r="AJ9" s="131">
        <v>4</v>
      </c>
      <c r="AK9" s="131">
        <v>4</v>
      </c>
      <c r="AL9" s="272">
        <v>5</v>
      </c>
      <c r="AM9" s="273">
        <v>1</v>
      </c>
      <c r="AN9" s="272">
        <v>4</v>
      </c>
      <c r="AO9" s="10">
        <v>4</v>
      </c>
      <c r="AP9" s="131">
        <v>5</v>
      </c>
      <c r="AQ9" s="131">
        <v>4</v>
      </c>
      <c r="AR9" s="54">
        <v>4</v>
      </c>
      <c r="AS9" s="273">
        <v>1</v>
      </c>
      <c r="AT9" s="131"/>
      <c r="AU9" s="131"/>
      <c r="AV9" s="131">
        <v>5</v>
      </c>
      <c r="AW9" s="106"/>
      <c r="AX9" s="151"/>
      <c r="AY9" s="14">
        <v>5</v>
      </c>
      <c r="AZ9" s="105">
        <v>4</v>
      </c>
      <c r="BA9" s="105"/>
      <c r="BB9" s="105"/>
      <c r="BC9" s="105">
        <v>5</v>
      </c>
      <c r="BD9" s="105">
        <v>5</v>
      </c>
      <c r="BE9" s="105">
        <v>5</v>
      </c>
      <c r="BF9" s="290"/>
      <c r="BG9" s="105">
        <v>4</v>
      </c>
      <c r="BH9" s="105">
        <v>5</v>
      </c>
      <c r="BI9" s="65">
        <v>4</v>
      </c>
      <c r="BJ9" s="66">
        <v>5</v>
      </c>
      <c r="BK9" s="336"/>
      <c r="BL9" s="344" t="s">
        <v>220</v>
      </c>
      <c r="BM9" s="337">
        <f t="shared" ref="BM9:BM26" si="4">IF(SUM(AE9,AG9:BL9)/1.5&lt;=80,SUM(AE9,AG9:BL9)/1.5,80)</f>
        <v>76</v>
      </c>
      <c r="BN9" s="14">
        <v>10</v>
      </c>
      <c r="BO9" s="105">
        <v>10</v>
      </c>
      <c r="BP9" s="221">
        <f t="shared" ref="BP9:BP26" si="5">IF(SUM(BM9,BN9:BO9)&lt;=100,SUM(BM9,BN9:BO9),100)</f>
        <v>96</v>
      </c>
      <c r="BQ9" s="42" t="str">
        <f t="shared" ref="BQ9:BQ26" si="6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A</v>
      </c>
      <c r="BR9" s="318">
        <f t="shared" ref="BR9:BR26" si="7">IF(BP9&lt;50,2,IF(BP9&lt;74,3,IF(BP9&lt;87,4,5)))</f>
        <v>5</v>
      </c>
      <c r="BS9" s="330">
        <v>27.75</v>
      </c>
      <c r="BT9" s="331">
        <v>47.26</v>
      </c>
      <c r="BU9" s="331">
        <v>42.67</v>
      </c>
      <c r="BV9" s="321" t="s">
        <v>38</v>
      </c>
      <c r="BW9" s="76"/>
      <c r="BX9" s="84"/>
    </row>
    <row r="10" spans="1:76" ht="15" customHeight="1" thickBot="1" x14ac:dyDescent="0.3">
      <c r="A10" s="91">
        <v>3</v>
      </c>
      <c r="B10" s="183" t="s">
        <v>89</v>
      </c>
      <c r="C10" s="175">
        <v>1</v>
      </c>
      <c r="D10" s="112">
        <v>5</v>
      </c>
      <c r="E10" s="10">
        <v>5</v>
      </c>
      <c r="F10" s="155"/>
      <c r="G10" s="175"/>
      <c r="H10" s="10">
        <v>4</v>
      </c>
      <c r="I10" s="10"/>
      <c r="J10" s="132"/>
      <c r="K10" s="278"/>
      <c r="L10" s="112"/>
      <c r="M10" s="10"/>
      <c r="N10" s="132"/>
      <c r="O10" s="133"/>
      <c r="P10" s="112"/>
      <c r="Q10" s="213">
        <f t="shared" si="0"/>
        <v>6</v>
      </c>
      <c r="R10" s="41">
        <f t="shared" si="1"/>
        <v>0</v>
      </c>
      <c r="S10" s="175"/>
      <c r="T10" s="11"/>
      <c r="U10" s="10"/>
      <c r="V10" s="304"/>
      <c r="W10" s="175"/>
      <c r="X10" s="12"/>
      <c r="Y10" s="141"/>
      <c r="Z10" s="54"/>
      <c r="AA10" s="175"/>
      <c r="AB10" s="106"/>
      <c r="AC10" s="10"/>
      <c r="AD10" s="25"/>
      <c r="AE10" s="215">
        <f t="shared" si="2"/>
        <v>3</v>
      </c>
      <c r="AF10" s="41">
        <f t="shared" si="3"/>
        <v>0</v>
      </c>
      <c r="AG10" s="175"/>
      <c r="AH10" s="11"/>
      <c r="AI10" s="106"/>
      <c r="AJ10" s="131"/>
      <c r="AK10" s="131"/>
      <c r="AL10" s="272"/>
      <c r="AM10" s="273">
        <v>1</v>
      </c>
      <c r="AN10" s="272"/>
      <c r="AO10" s="10"/>
      <c r="AP10" s="131"/>
      <c r="AQ10" s="131"/>
      <c r="AR10" s="54"/>
      <c r="AS10" s="273"/>
      <c r="AT10" s="131"/>
      <c r="AU10" s="131"/>
      <c r="AV10" s="131"/>
      <c r="AW10" s="106"/>
      <c r="AX10" s="151"/>
      <c r="AY10" s="23"/>
      <c r="AZ10" s="24"/>
      <c r="BA10" s="24"/>
      <c r="BB10" s="24"/>
      <c r="BC10" s="105"/>
      <c r="BD10" s="105"/>
      <c r="BE10" s="24"/>
      <c r="BF10" s="290"/>
      <c r="BG10" s="24"/>
      <c r="BH10" s="24"/>
      <c r="BI10" s="65"/>
      <c r="BJ10" s="66"/>
      <c r="BK10" s="336"/>
      <c r="BL10" s="343"/>
      <c r="BM10" s="337">
        <f t="shared" si="4"/>
        <v>2.6666666666666665</v>
      </c>
      <c r="BN10" s="23"/>
      <c r="BO10" s="24"/>
      <c r="BP10" s="221">
        <f t="shared" si="5"/>
        <v>2.6666666666666665</v>
      </c>
      <c r="BQ10" s="42" t="str">
        <f t="shared" si="6"/>
        <v>F</v>
      </c>
      <c r="BR10" s="318">
        <f t="shared" si="7"/>
        <v>2</v>
      </c>
      <c r="BS10" s="325"/>
      <c r="BT10" s="327"/>
      <c r="BU10" s="84"/>
      <c r="BV10" s="320" t="s">
        <v>175</v>
      </c>
      <c r="BW10" s="76"/>
      <c r="BX10" s="84"/>
    </row>
    <row r="11" spans="1:76" ht="15" customHeight="1" thickBot="1" x14ac:dyDescent="0.3">
      <c r="A11" s="91">
        <v>4</v>
      </c>
      <c r="B11" s="182" t="s">
        <v>90</v>
      </c>
      <c r="C11" s="175">
        <v>1</v>
      </c>
      <c r="D11" s="112">
        <v>3</v>
      </c>
      <c r="E11" s="10"/>
      <c r="F11" s="155"/>
      <c r="G11" s="175"/>
      <c r="H11" s="130"/>
      <c r="I11" s="10"/>
      <c r="J11" s="132"/>
      <c r="K11" s="278">
        <v>1</v>
      </c>
      <c r="L11" s="112"/>
      <c r="M11" s="10"/>
      <c r="N11" s="132"/>
      <c r="O11" s="133"/>
      <c r="P11" s="112"/>
      <c r="Q11" s="213">
        <f t="shared" si="0"/>
        <v>2</v>
      </c>
      <c r="R11" s="41">
        <f t="shared" si="1"/>
        <v>0</v>
      </c>
      <c r="S11" s="175">
        <v>1</v>
      </c>
      <c r="T11" s="105">
        <v>4</v>
      </c>
      <c r="U11" s="10"/>
      <c r="V11" s="304"/>
      <c r="W11" s="175">
        <v>1</v>
      </c>
      <c r="X11" s="12"/>
      <c r="Y11" s="141"/>
      <c r="Z11" s="54"/>
      <c r="AA11" s="175">
        <v>1</v>
      </c>
      <c r="AB11" s="106"/>
      <c r="AC11" s="10"/>
      <c r="AD11" s="25"/>
      <c r="AE11" s="215">
        <f t="shared" si="2"/>
        <v>4.5</v>
      </c>
      <c r="AF11" s="41">
        <f t="shared" si="3"/>
        <v>0</v>
      </c>
      <c r="AG11" s="175">
        <v>1</v>
      </c>
      <c r="AH11" s="11"/>
      <c r="AI11" s="106"/>
      <c r="AJ11" s="131"/>
      <c r="AK11" s="131"/>
      <c r="AL11" s="272"/>
      <c r="AM11" s="273"/>
      <c r="AN11" s="272"/>
      <c r="AO11" s="10"/>
      <c r="AP11" s="131"/>
      <c r="AQ11" s="131"/>
      <c r="AR11" s="54"/>
      <c r="AS11" s="273">
        <v>1</v>
      </c>
      <c r="AT11" s="131"/>
      <c r="AU11" s="131"/>
      <c r="AV11" s="131"/>
      <c r="AW11" s="106"/>
      <c r="AX11" s="151"/>
      <c r="AY11" s="14"/>
      <c r="AZ11" s="105"/>
      <c r="BA11" s="105"/>
      <c r="BB11" s="105"/>
      <c r="BC11" s="105"/>
      <c r="BD11" s="105"/>
      <c r="BE11" s="105"/>
      <c r="BF11" s="290"/>
      <c r="BG11" s="105"/>
      <c r="BH11" s="105"/>
      <c r="BI11" s="65"/>
      <c r="BJ11" s="66"/>
      <c r="BK11" s="336"/>
      <c r="BL11" s="343"/>
      <c r="BM11" s="337">
        <f t="shared" si="4"/>
        <v>4.333333333333333</v>
      </c>
      <c r="BN11" s="14"/>
      <c r="BO11" s="105"/>
      <c r="BP11" s="221">
        <f t="shared" si="5"/>
        <v>4.333333333333333</v>
      </c>
      <c r="BQ11" s="42" t="str">
        <f t="shared" si="6"/>
        <v>F</v>
      </c>
      <c r="BR11" s="318">
        <f t="shared" si="7"/>
        <v>2</v>
      </c>
      <c r="BS11" s="325"/>
      <c r="BT11" s="327"/>
      <c r="BU11" s="84"/>
      <c r="BV11" s="322" t="s">
        <v>163</v>
      </c>
      <c r="BW11" s="145"/>
      <c r="BX11" s="146"/>
    </row>
    <row r="12" spans="1:76" ht="16.5" customHeight="1" thickBot="1" x14ac:dyDescent="0.3">
      <c r="A12" s="91">
        <v>5</v>
      </c>
      <c r="B12" s="183" t="s">
        <v>91</v>
      </c>
      <c r="C12" s="175"/>
      <c r="D12" s="112">
        <v>4</v>
      </c>
      <c r="E12" s="10">
        <v>4</v>
      </c>
      <c r="F12" s="155">
        <v>4</v>
      </c>
      <c r="G12" s="175"/>
      <c r="H12" s="10">
        <v>5</v>
      </c>
      <c r="I12" s="10"/>
      <c r="J12" s="132">
        <v>4</v>
      </c>
      <c r="K12" s="278"/>
      <c r="L12" s="112"/>
      <c r="M12" s="10">
        <v>5</v>
      </c>
      <c r="N12" s="132">
        <v>5</v>
      </c>
      <c r="O12" s="133"/>
      <c r="P12" s="112"/>
      <c r="Q12" s="213">
        <f t="shared" si="0"/>
        <v>12.4</v>
      </c>
      <c r="R12" s="41">
        <f t="shared" si="1"/>
        <v>1</v>
      </c>
      <c r="S12" s="175">
        <v>1</v>
      </c>
      <c r="T12" s="11">
        <v>4</v>
      </c>
      <c r="U12" s="10">
        <v>5</v>
      </c>
      <c r="V12" s="304"/>
      <c r="W12" s="175">
        <v>1</v>
      </c>
      <c r="X12" s="12">
        <v>4</v>
      </c>
      <c r="Y12" s="141"/>
      <c r="Z12" s="54">
        <v>5</v>
      </c>
      <c r="AA12" s="175">
        <v>1</v>
      </c>
      <c r="AB12" s="106"/>
      <c r="AC12" s="10"/>
      <c r="AD12" s="25">
        <v>4</v>
      </c>
      <c r="AE12" s="215">
        <f t="shared" si="2"/>
        <v>18.7</v>
      </c>
      <c r="AF12" s="41">
        <f t="shared" si="3"/>
        <v>1</v>
      </c>
      <c r="AG12" s="175">
        <v>1</v>
      </c>
      <c r="AH12" s="11">
        <v>4</v>
      </c>
      <c r="AI12" s="106"/>
      <c r="AJ12" s="131"/>
      <c r="AK12" s="131"/>
      <c r="AL12" s="272"/>
      <c r="AM12" s="273"/>
      <c r="AN12" s="272">
        <v>5</v>
      </c>
      <c r="AO12" s="10">
        <v>5</v>
      </c>
      <c r="AP12" s="131">
        <v>4</v>
      </c>
      <c r="AQ12" s="131"/>
      <c r="AR12" s="54"/>
      <c r="AS12" s="273">
        <v>1</v>
      </c>
      <c r="AT12" s="131">
        <v>4</v>
      </c>
      <c r="AU12" s="131"/>
      <c r="AV12" s="131">
        <v>5</v>
      </c>
      <c r="AW12" s="106"/>
      <c r="AX12" s="151"/>
      <c r="AY12" s="14">
        <v>4</v>
      </c>
      <c r="AZ12" s="105">
        <v>4</v>
      </c>
      <c r="BA12" s="105"/>
      <c r="BB12" s="105"/>
      <c r="BC12" s="105">
        <v>4</v>
      </c>
      <c r="BD12" s="105"/>
      <c r="BE12" s="105">
        <v>4</v>
      </c>
      <c r="BF12" s="290"/>
      <c r="BG12" s="105">
        <v>3</v>
      </c>
      <c r="BH12" s="105">
        <v>4</v>
      </c>
      <c r="BI12" s="65">
        <v>5</v>
      </c>
      <c r="BJ12" s="66">
        <v>4</v>
      </c>
      <c r="BK12" s="336"/>
      <c r="BL12" s="343"/>
      <c r="BM12" s="337">
        <f t="shared" si="4"/>
        <v>53.133333333333333</v>
      </c>
      <c r="BN12" s="14"/>
      <c r="BO12" s="105"/>
      <c r="BP12" s="221">
        <f t="shared" si="5"/>
        <v>53.133333333333333</v>
      </c>
      <c r="BQ12" s="42" t="str">
        <f t="shared" si="6"/>
        <v>E</v>
      </c>
      <c r="BR12" s="318">
        <f t="shared" si="7"/>
        <v>3</v>
      </c>
      <c r="BS12" s="325"/>
      <c r="BT12" s="327"/>
      <c r="BU12" s="84"/>
      <c r="BV12" s="320"/>
      <c r="BW12" s="76"/>
      <c r="BX12" s="84"/>
    </row>
    <row r="13" spans="1:76" ht="15" customHeight="1" thickBot="1" x14ac:dyDescent="0.3">
      <c r="A13" s="91">
        <v>6</v>
      </c>
      <c r="B13" s="182" t="s">
        <v>99</v>
      </c>
      <c r="C13" s="175">
        <v>1</v>
      </c>
      <c r="D13" s="112">
        <v>5</v>
      </c>
      <c r="E13" s="10">
        <v>5</v>
      </c>
      <c r="F13" s="155">
        <v>5</v>
      </c>
      <c r="G13" s="175"/>
      <c r="H13" s="10">
        <v>5</v>
      </c>
      <c r="I13" s="10">
        <v>5</v>
      </c>
      <c r="J13" s="132">
        <v>5</v>
      </c>
      <c r="K13" s="278">
        <v>1</v>
      </c>
      <c r="L13" s="112">
        <v>5</v>
      </c>
      <c r="M13" s="10">
        <v>5</v>
      </c>
      <c r="N13" s="132">
        <v>5</v>
      </c>
      <c r="O13" s="133"/>
      <c r="P13" s="112">
        <v>5</v>
      </c>
      <c r="Q13" s="213">
        <f t="shared" si="0"/>
        <v>20.8</v>
      </c>
      <c r="R13" s="41">
        <f t="shared" si="1"/>
        <v>2</v>
      </c>
      <c r="S13" s="175">
        <v>1</v>
      </c>
      <c r="T13" s="11">
        <v>4</v>
      </c>
      <c r="U13" s="10">
        <v>5</v>
      </c>
      <c r="V13" s="304">
        <v>5</v>
      </c>
      <c r="W13" s="175">
        <v>1</v>
      </c>
      <c r="X13" s="155">
        <v>5</v>
      </c>
      <c r="Y13" s="141">
        <v>4</v>
      </c>
      <c r="Z13" s="46">
        <v>5</v>
      </c>
      <c r="AA13" s="175">
        <v>1</v>
      </c>
      <c r="AB13" s="106">
        <v>5</v>
      </c>
      <c r="AC13" s="10">
        <v>5</v>
      </c>
      <c r="AD13" s="25">
        <v>5</v>
      </c>
      <c r="AE13" s="215">
        <f t="shared" si="2"/>
        <v>33.4</v>
      </c>
      <c r="AF13" s="41">
        <f t="shared" si="3"/>
        <v>2</v>
      </c>
      <c r="AG13" s="175">
        <v>1</v>
      </c>
      <c r="AH13" s="11">
        <v>5</v>
      </c>
      <c r="AI13" s="106">
        <v>5</v>
      </c>
      <c r="AJ13" s="131">
        <v>5</v>
      </c>
      <c r="AK13" s="131"/>
      <c r="AL13" s="272">
        <v>5</v>
      </c>
      <c r="AM13" s="273">
        <v>1</v>
      </c>
      <c r="AN13" s="272">
        <v>4</v>
      </c>
      <c r="AO13" s="10">
        <v>4</v>
      </c>
      <c r="AP13" s="112">
        <v>5</v>
      </c>
      <c r="AQ13" s="131">
        <v>5</v>
      </c>
      <c r="AR13" s="54">
        <v>5</v>
      </c>
      <c r="AS13" s="273">
        <v>1</v>
      </c>
      <c r="AT13" s="131">
        <v>5</v>
      </c>
      <c r="AU13" s="131">
        <v>5</v>
      </c>
      <c r="AV13" s="131">
        <v>5</v>
      </c>
      <c r="AW13" s="106">
        <v>5</v>
      </c>
      <c r="AX13" s="25">
        <v>5</v>
      </c>
      <c r="AY13" s="14">
        <v>5</v>
      </c>
      <c r="AZ13" s="105">
        <v>5</v>
      </c>
      <c r="BA13" s="105"/>
      <c r="BB13" s="105"/>
      <c r="BC13" s="105">
        <v>5</v>
      </c>
      <c r="BD13" s="105">
        <v>5</v>
      </c>
      <c r="BE13" s="105">
        <v>5</v>
      </c>
      <c r="BF13" s="290"/>
      <c r="BG13" s="105">
        <v>5</v>
      </c>
      <c r="BH13" s="105">
        <v>5</v>
      </c>
      <c r="BI13" s="65">
        <v>4</v>
      </c>
      <c r="BJ13" s="66">
        <v>5</v>
      </c>
      <c r="BK13" s="336"/>
      <c r="BL13" s="344" t="s">
        <v>220</v>
      </c>
      <c r="BM13" s="337">
        <f t="shared" si="4"/>
        <v>80</v>
      </c>
      <c r="BN13" s="14">
        <v>10</v>
      </c>
      <c r="BO13" s="105">
        <v>8</v>
      </c>
      <c r="BP13" s="221">
        <f t="shared" si="5"/>
        <v>98</v>
      </c>
      <c r="BQ13" s="42" t="str">
        <f t="shared" si="6"/>
        <v>A+</v>
      </c>
      <c r="BR13" s="318">
        <f t="shared" si="7"/>
        <v>5</v>
      </c>
      <c r="BS13" s="330">
        <v>22.34</v>
      </c>
      <c r="BT13" s="386">
        <v>42</v>
      </c>
      <c r="BU13" s="331">
        <v>46.09</v>
      </c>
      <c r="BV13" s="321" t="s">
        <v>162</v>
      </c>
      <c r="BW13" s="137"/>
      <c r="BX13" s="84"/>
    </row>
    <row r="14" spans="1:76" ht="14.25" customHeight="1" thickBot="1" x14ac:dyDescent="0.3">
      <c r="A14" s="91">
        <v>7</v>
      </c>
      <c r="B14" s="183" t="s">
        <v>92</v>
      </c>
      <c r="C14" s="175"/>
      <c r="D14" s="112">
        <v>5</v>
      </c>
      <c r="E14" s="10">
        <v>5</v>
      </c>
      <c r="F14" s="155"/>
      <c r="G14" s="176"/>
      <c r="H14" s="10">
        <v>5</v>
      </c>
      <c r="I14" s="10">
        <v>4</v>
      </c>
      <c r="J14" s="132"/>
      <c r="K14" s="278">
        <v>1</v>
      </c>
      <c r="L14" s="112"/>
      <c r="M14" s="10"/>
      <c r="N14" s="132">
        <v>5</v>
      </c>
      <c r="O14" s="133"/>
      <c r="P14" s="112">
        <v>5</v>
      </c>
      <c r="Q14" s="213">
        <f t="shared" si="0"/>
        <v>12</v>
      </c>
      <c r="R14" s="41">
        <f t="shared" si="1"/>
        <v>1</v>
      </c>
      <c r="S14" s="175"/>
      <c r="T14" s="11">
        <v>4</v>
      </c>
      <c r="U14" s="10">
        <v>5</v>
      </c>
      <c r="V14" s="304">
        <v>4</v>
      </c>
      <c r="W14" s="176">
        <v>1</v>
      </c>
      <c r="X14" s="155"/>
      <c r="Y14" s="141"/>
      <c r="Z14" s="46"/>
      <c r="AA14" s="175"/>
      <c r="AB14" s="106"/>
      <c r="AC14" s="10">
        <v>4</v>
      </c>
      <c r="AD14" s="25">
        <v>5</v>
      </c>
      <c r="AE14" s="215">
        <f t="shared" si="2"/>
        <v>17.5</v>
      </c>
      <c r="AF14" s="41">
        <f t="shared" si="3"/>
        <v>1</v>
      </c>
      <c r="AG14" s="175">
        <v>1</v>
      </c>
      <c r="AH14" s="11" t="s">
        <v>226</v>
      </c>
      <c r="AI14" s="106"/>
      <c r="AJ14" s="131"/>
      <c r="AK14" s="131"/>
      <c r="AL14" s="272"/>
      <c r="AM14" s="273">
        <v>1</v>
      </c>
      <c r="AN14" s="272">
        <v>5</v>
      </c>
      <c r="AO14" s="10">
        <v>5</v>
      </c>
      <c r="AP14" s="131">
        <v>4</v>
      </c>
      <c r="AQ14" s="131">
        <v>4</v>
      </c>
      <c r="AR14" s="54">
        <v>5</v>
      </c>
      <c r="AS14" s="273"/>
      <c r="AT14" s="131"/>
      <c r="AU14" s="131"/>
      <c r="AV14" s="131">
        <v>5</v>
      </c>
      <c r="AW14" s="106"/>
      <c r="AX14" s="151">
        <v>4</v>
      </c>
      <c r="AY14" s="14">
        <v>4</v>
      </c>
      <c r="AZ14" s="105">
        <v>4</v>
      </c>
      <c r="BA14" s="105"/>
      <c r="BB14" s="105"/>
      <c r="BC14" s="105">
        <v>5</v>
      </c>
      <c r="BD14" s="105">
        <v>5</v>
      </c>
      <c r="BE14" s="105">
        <v>5</v>
      </c>
      <c r="BF14" s="290"/>
      <c r="BG14" s="105">
        <v>4</v>
      </c>
      <c r="BH14" s="105">
        <v>4</v>
      </c>
      <c r="BI14" s="65">
        <v>5</v>
      </c>
      <c r="BJ14" s="66">
        <v>5</v>
      </c>
      <c r="BK14" s="336"/>
      <c r="BL14" s="344" t="s">
        <v>221</v>
      </c>
      <c r="BM14" s="337">
        <f t="shared" si="4"/>
        <v>61.666666666666664</v>
      </c>
      <c r="BN14" s="14">
        <v>5</v>
      </c>
      <c r="BO14" s="105">
        <v>5</v>
      </c>
      <c r="BP14" s="221">
        <f t="shared" si="5"/>
        <v>71.666666666666657</v>
      </c>
      <c r="BQ14" s="42" t="str">
        <f t="shared" si="6"/>
        <v>C-</v>
      </c>
      <c r="BR14" s="318">
        <f t="shared" si="7"/>
        <v>3</v>
      </c>
      <c r="BS14" s="364">
        <v>26.42</v>
      </c>
      <c r="BT14" s="331">
        <v>46.59</v>
      </c>
      <c r="BU14" s="331">
        <v>31.84</v>
      </c>
      <c r="BV14" s="321" t="s">
        <v>189</v>
      </c>
      <c r="BW14" s="137"/>
      <c r="BX14" s="84"/>
    </row>
    <row r="15" spans="1:76" ht="15.75" customHeight="1" thickBot="1" x14ac:dyDescent="0.3">
      <c r="A15" s="91">
        <v>8</v>
      </c>
      <c r="B15" s="182" t="s">
        <v>100</v>
      </c>
      <c r="C15" s="175">
        <v>1</v>
      </c>
      <c r="D15" s="112">
        <v>4</v>
      </c>
      <c r="E15" s="10">
        <v>4</v>
      </c>
      <c r="F15" s="155" t="s">
        <v>193</v>
      </c>
      <c r="G15" s="175"/>
      <c r="H15" s="10">
        <v>5</v>
      </c>
      <c r="I15" s="10">
        <v>5</v>
      </c>
      <c r="J15" s="132"/>
      <c r="K15" s="278">
        <v>1</v>
      </c>
      <c r="L15" s="112">
        <v>4</v>
      </c>
      <c r="M15" s="10"/>
      <c r="N15" s="132">
        <v>5</v>
      </c>
      <c r="O15" s="133"/>
      <c r="P15" s="112">
        <v>5</v>
      </c>
      <c r="Q15" s="213">
        <f t="shared" si="0"/>
        <v>13.6</v>
      </c>
      <c r="R15" s="41">
        <f t="shared" si="1"/>
        <v>1</v>
      </c>
      <c r="S15" s="175">
        <v>1</v>
      </c>
      <c r="T15" s="11">
        <v>5</v>
      </c>
      <c r="U15" s="10">
        <v>5</v>
      </c>
      <c r="V15" s="304">
        <v>4</v>
      </c>
      <c r="W15" s="175">
        <v>1</v>
      </c>
      <c r="X15" s="155"/>
      <c r="Y15" s="141"/>
      <c r="Z15" s="46"/>
      <c r="AA15" s="203" t="s">
        <v>199</v>
      </c>
      <c r="AB15" s="106"/>
      <c r="AC15" s="10"/>
      <c r="AD15" s="25">
        <v>5</v>
      </c>
      <c r="AE15" s="215">
        <f t="shared" si="2"/>
        <v>17.3</v>
      </c>
      <c r="AF15" s="41">
        <f t="shared" si="3"/>
        <v>1</v>
      </c>
      <c r="AG15" s="175">
        <v>1</v>
      </c>
      <c r="AH15" s="11"/>
      <c r="AI15" s="106"/>
      <c r="AJ15" s="131">
        <v>4</v>
      </c>
      <c r="AK15" s="131"/>
      <c r="AL15" s="272"/>
      <c r="AM15" s="273">
        <v>1</v>
      </c>
      <c r="AN15" s="272">
        <v>4</v>
      </c>
      <c r="AO15" s="10">
        <v>4</v>
      </c>
      <c r="AP15" s="131">
        <v>5</v>
      </c>
      <c r="AQ15" s="131">
        <v>4</v>
      </c>
      <c r="AR15" s="54">
        <v>4</v>
      </c>
      <c r="AS15" s="273">
        <v>1</v>
      </c>
      <c r="AT15" s="131"/>
      <c r="AU15" s="131"/>
      <c r="AV15" s="131">
        <v>4</v>
      </c>
      <c r="AW15" s="106"/>
      <c r="AX15" s="151"/>
      <c r="AY15" s="177">
        <v>4</v>
      </c>
      <c r="AZ15" s="105">
        <v>3</v>
      </c>
      <c r="BA15" s="105"/>
      <c r="BB15" s="105"/>
      <c r="BC15" s="105">
        <v>5</v>
      </c>
      <c r="BD15" s="105">
        <v>4</v>
      </c>
      <c r="BE15" s="105">
        <v>4</v>
      </c>
      <c r="BF15" s="290"/>
      <c r="BG15" s="105"/>
      <c r="BH15" s="105">
        <v>5</v>
      </c>
      <c r="BI15" s="65">
        <v>4</v>
      </c>
      <c r="BJ15" s="66">
        <v>5</v>
      </c>
      <c r="BK15" s="336"/>
      <c r="BL15" s="344" t="s">
        <v>220</v>
      </c>
      <c r="BM15" s="337">
        <f t="shared" si="4"/>
        <v>55.533333333333331</v>
      </c>
      <c r="BN15" s="14">
        <v>10</v>
      </c>
      <c r="BO15" s="105">
        <v>10</v>
      </c>
      <c r="BP15" s="221">
        <f t="shared" si="5"/>
        <v>75.533333333333331</v>
      </c>
      <c r="BQ15" s="42" t="str">
        <f t="shared" si="6"/>
        <v>C</v>
      </c>
      <c r="BR15" s="318">
        <f t="shared" si="7"/>
        <v>4</v>
      </c>
      <c r="BS15" s="330">
        <v>22.36</v>
      </c>
      <c r="BT15" s="331">
        <v>62.43</v>
      </c>
      <c r="BU15" s="331">
        <v>39.92</v>
      </c>
      <c r="BV15" s="321" t="s">
        <v>188</v>
      </c>
      <c r="BW15" s="76"/>
      <c r="BX15" s="84"/>
    </row>
    <row r="16" spans="1:76" ht="15.75" customHeight="1" thickBot="1" x14ac:dyDescent="0.3">
      <c r="A16" s="92">
        <v>9</v>
      </c>
      <c r="B16" s="183" t="s">
        <v>93</v>
      </c>
      <c r="C16" s="175">
        <v>1</v>
      </c>
      <c r="D16" s="10">
        <v>5</v>
      </c>
      <c r="E16" s="10">
        <v>5</v>
      </c>
      <c r="F16" s="155">
        <v>5</v>
      </c>
      <c r="G16" s="176"/>
      <c r="H16" s="10">
        <v>4</v>
      </c>
      <c r="I16" s="10">
        <v>5</v>
      </c>
      <c r="J16" s="46"/>
      <c r="K16" s="278">
        <v>1</v>
      </c>
      <c r="L16" s="112">
        <v>4</v>
      </c>
      <c r="M16" s="131">
        <v>4</v>
      </c>
      <c r="N16" s="132">
        <v>5</v>
      </c>
      <c r="O16" s="133"/>
      <c r="P16" s="112">
        <v>5</v>
      </c>
      <c r="Q16" s="213">
        <f t="shared" si="0"/>
        <v>17.600000000000001</v>
      </c>
      <c r="R16" s="41">
        <f t="shared" si="1"/>
        <v>2</v>
      </c>
      <c r="S16" s="273"/>
      <c r="T16" s="11"/>
      <c r="U16" s="106">
        <v>4</v>
      </c>
      <c r="V16" s="305">
        <v>5</v>
      </c>
      <c r="W16" s="176">
        <v>1</v>
      </c>
      <c r="X16" s="155"/>
      <c r="Y16" s="141"/>
      <c r="Z16" s="46">
        <v>5</v>
      </c>
      <c r="AA16" s="175"/>
      <c r="AB16" s="106">
        <v>5</v>
      </c>
      <c r="AC16" s="106">
        <v>5</v>
      </c>
      <c r="AD16" s="25">
        <v>5</v>
      </c>
      <c r="AE16" s="215">
        <f t="shared" si="2"/>
        <v>23.8</v>
      </c>
      <c r="AF16" s="41">
        <f t="shared" si="3"/>
        <v>1</v>
      </c>
      <c r="AG16" s="273">
        <v>1</v>
      </c>
      <c r="AH16" s="11"/>
      <c r="AI16" s="106"/>
      <c r="AJ16" s="131"/>
      <c r="AK16" s="131"/>
      <c r="AL16" s="272"/>
      <c r="AM16" s="273">
        <v>1</v>
      </c>
      <c r="AN16" s="272">
        <v>4</v>
      </c>
      <c r="AO16" s="10">
        <v>4</v>
      </c>
      <c r="AP16" s="131">
        <v>5</v>
      </c>
      <c r="AQ16" s="131"/>
      <c r="AR16" s="54">
        <v>5</v>
      </c>
      <c r="AS16" s="273"/>
      <c r="AT16" s="131"/>
      <c r="AU16" s="131"/>
      <c r="AV16" s="131">
        <v>5</v>
      </c>
      <c r="AW16" s="106">
        <v>5</v>
      </c>
      <c r="AX16" s="151">
        <v>5</v>
      </c>
      <c r="AY16" s="177">
        <v>5</v>
      </c>
      <c r="AZ16" s="105">
        <v>4</v>
      </c>
      <c r="BA16" s="139">
        <v>4</v>
      </c>
      <c r="BB16" s="139">
        <v>4</v>
      </c>
      <c r="BC16" s="105">
        <v>5</v>
      </c>
      <c r="BD16" s="105">
        <v>5</v>
      </c>
      <c r="BE16" s="105">
        <v>5</v>
      </c>
      <c r="BF16" s="290">
        <v>4</v>
      </c>
      <c r="BG16" s="105">
        <v>4</v>
      </c>
      <c r="BH16" s="105">
        <v>5</v>
      </c>
      <c r="BI16" s="65">
        <v>4</v>
      </c>
      <c r="BJ16" s="66">
        <v>5</v>
      </c>
      <c r="BK16" s="339">
        <v>4</v>
      </c>
      <c r="BL16" s="344" t="s">
        <v>220</v>
      </c>
      <c r="BM16" s="337">
        <f t="shared" si="4"/>
        <v>77.86666666666666</v>
      </c>
      <c r="BN16" s="14">
        <v>10</v>
      </c>
      <c r="BO16" s="105">
        <v>10</v>
      </c>
      <c r="BP16" s="221">
        <f t="shared" si="5"/>
        <v>97.86666666666666</v>
      </c>
      <c r="BQ16" s="42" t="str">
        <f t="shared" si="6"/>
        <v>A+</v>
      </c>
      <c r="BR16" s="318">
        <f t="shared" si="7"/>
        <v>5</v>
      </c>
      <c r="BS16" s="330">
        <v>24.19</v>
      </c>
      <c r="BT16" s="331">
        <v>42.33</v>
      </c>
      <c r="BU16" s="331">
        <v>30.84</v>
      </c>
      <c r="BV16" s="320" t="s">
        <v>172</v>
      </c>
      <c r="BW16" s="76"/>
      <c r="BX16" s="84"/>
    </row>
    <row r="17" spans="1:76" ht="15.75" customHeight="1" thickBot="1" x14ac:dyDescent="0.3">
      <c r="A17" s="119">
        <v>10</v>
      </c>
      <c r="B17" s="182" t="s">
        <v>94</v>
      </c>
      <c r="C17" s="175"/>
      <c r="D17" s="10">
        <v>4</v>
      </c>
      <c r="E17" s="10">
        <v>4</v>
      </c>
      <c r="F17" s="155"/>
      <c r="G17" s="175"/>
      <c r="H17" s="10">
        <v>5</v>
      </c>
      <c r="I17" s="10">
        <v>4</v>
      </c>
      <c r="J17" s="46"/>
      <c r="K17" s="278"/>
      <c r="L17" s="112"/>
      <c r="M17" s="131">
        <v>4</v>
      </c>
      <c r="N17" s="132">
        <v>4</v>
      </c>
      <c r="O17" s="133"/>
      <c r="P17" s="112"/>
      <c r="Q17" s="213">
        <f t="shared" si="0"/>
        <v>10</v>
      </c>
      <c r="R17" s="41">
        <f t="shared" si="1"/>
        <v>1</v>
      </c>
      <c r="S17" s="175"/>
      <c r="T17" s="11">
        <v>5</v>
      </c>
      <c r="U17" s="10">
        <v>4</v>
      </c>
      <c r="V17" s="304"/>
      <c r="W17" s="175"/>
      <c r="X17" s="155">
        <v>4</v>
      </c>
      <c r="Y17" s="141"/>
      <c r="Z17" s="46">
        <v>5</v>
      </c>
      <c r="AA17" s="175"/>
      <c r="AB17" s="106">
        <v>4</v>
      </c>
      <c r="AC17" s="106">
        <v>5</v>
      </c>
      <c r="AD17" s="25"/>
      <c r="AE17" s="215">
        <f t="shared" si="2"/>
        <v>18.5</v>
      </c>
      <c r="AF17" s="41">
        <f t="shared" si="3"/>
        <v>1</v>
      </c>
      <c r="AG17" s="273"/>
      <c r="AH17" s="11">
        <v>4</v>
      </c>
      <c r="AI17" s="106"/>
      <c r="AJ17" s="131"/>
      <c r="AK17" s="131"/>
      <c r="AL17" s="272"/>
      <c r="AM17" s="273">
        <v>1</v>
      </c>
      <c r="AN17" s="272">
        <v>4</v>
      </c>
      <c r="AO17" s="10">
        <v>4</v>
      </c>
      <c r="AP17" s="131">
        <v>4</v>
      </c>
      <c r="AQ17" s="131">
        <v>4</v>
      </c>
      <c r="AR17" s="54">
        <v>4</v>
      </c>
      <c r="AS17" s="273"/>
      <c r="AT17" s="131"/>
      <c r="AU17" s="131"/>
      <c r="AV17" s="131">
        <v>4</v>
      </c>
      <c r="AW17" s="106"/>
      <c r="AX17" s="151"/>
      <c r="AY17" s="14"/>
      <c r="AZ17" s="105"/>
      <c r="BA17" s="105"/>
      <c r="BB17" s="105"/>
      <c r="BC17" s="105"/>
      <c r="BD17" s="105"/>
      <c r="BE17" s="105"/>
      <c r="BF17" s="290"/>
      <c r="BG17" s="105"/>
      <c r="BH17" s="105">
        <v>4</v>
      </c>
      <c r="BI17" s="65">
        <v>4</v>
      </c>
      <c r="BJ17" s="66">
        <v>4</v>
      </c>
      <c r="BK17" s="336"/>
      <c r="BL17" s="343"/>
      <c r="BM17" s="337">
        <f t="shared" si="4"/>
        <v>39.666666666666664</v>
      </c>
      <c r="BN17" s="14"/>
      <c r="BO17" s="105"/>
      <c r="BP17" s="221">
        <f t="shared" si="5"/>
        <v>39.666666666666664</v>
      </c>
      <c r="BQ17" s="42" t="str">
        <f t="shared" si="6"/>
        <v>FX</v>
      </c>
      <c r="BR17" s="318">
        <f t="shared" si="7"/>
        <v>2</v>
      </c>
      <c r="BS17" s="325"/>
      <c r="BT17" s="327"/>
      <c r="BU17" s="84"/>
      <c r="BV17" s="321" t="s">
        <v>178</v>
      </c>
      <c r="BW17" s="76"/>
      <c r="BX17" s="84"/>
    </row>
    <row r="18" spans="1:76" ht="15.75" customHeight="1" thickBot="1" x14ac:dyDescent="0.3">
      <c r="A18" s="120">
        <v>11</v>
      </c>
      <c r="B18" s="183" t="s">
        <v>95</v>
      </c>
      <c r="C18" s="177">
        <v>1</v>
      </c>
      <c r="D18" s="112">
        <v>4</v>
      </c>
      <c r="E18" s="112">
        <v>4</v>
      </c>
      <c r="F18" s="167"/>
      <c r="G18" s="177"/>
      <c r="H18" s="112">
        <v>4</v>
      </c>
      <c r="I18" s="112">
        <v>4</v>
      </c>
      <c r="J18" s="132"/>
      <c r="K18" s="279">
        <v>1</v>
      </c>
      <c r="L18" s="112">
        <v>4</v>
      </c>
      <c r="M18" s="112">
        <v>4</v>
      </c>
      <c r="N18" s="132"/>
      <c r="O18" s="133"/>
      <c r="P18" s="112">
        <v>5</v>
      </c>
      <c r="Q18" s="213">
        <f t="shared" si="0"/>
        <v>12.4</v>
      </c>
      <c r="R18" s="41">
        <f t="shared" si="1"/>
        <v>1</v>
      </c>
      <c r="S18" s="177"/>
      <c r="T18" s="105">
        <v>4</v>
      </c>
      <c r="U18" s="105"/>
      <c r="V18" s="306">
        <v>5</v>
      </c>
      <c r="W18" s="177">
        <v>1</v>
      </c>
      <c r="X18" s="156">
        <v>5</v>
      </c>
      <c r="Y18" s="45"/>
      <c r="Z18" s="55"/>
      <c r="AA18" s="203" t="s">
        <v>199</v>
      </c>
      <c r="AB18" s="106"/>
      <c r="AC18" s="105">
        <v>4</v>
      </c>
      <c r="AD18" s="25">
        <v>5</v>
      </c>
      <c r="AE18" s="215">
        <f t="shared" si="2"/>
        <v>18.2</v>
      </c>
      <c r="AF18" s="41">
        <f t="shared" si="3"/>
        <v>1</v>
      </c>
      <c r="AG18" s="177">
        <v>1</v>
      </c>
      <c r="AH18" s="105">
        <v>5</v>
      </c>
      <c r="AI18" s="105"/>
      <c r="AJ18" s="112"/>
      <c r="AK18" s="112"/>
      <c r="AL18" s="167"/>
      <c r="AM18" s="177">
        <v>1</v>
      </c>
      <c r="AN18" s="167"/>
      <c r="AO18" s="112">
        <v>5</v>
      </c>
      <c r="AP18" s="112">
        <v>4</v>
      </c>
      <c r="AQ18" s="112">
        <v>4</v>
      </c>
      <c r="AR18" s="132">
        <v>5</v>
      </c>
      <c r="AS18" s="177">
        <v>1</v>
      </c>
      <c r="AT18" s="112"/>
      <c r="AU18" s="112"/>
      <c r="AV18" s="112"/>
      <c r="AW18" s="105"/>
      <c r="AX18" s="25">
        <v>4</v>
      </c>
      <c r="AY18" s="177">
        <v>4</v>
      </c>
      <c r="AZ18" s="105">
        <v>4</v>
      </c>
      <c r="BA18" s="105"/>
      <c r="BB18" s="105"/>
      <c r="BC18" s="105">
        <v>5</v>
      </c>
      <c r="BD18" s="105">
        <v>4</v>
      </c>
      <c r="BE18" s="105">
        <v>4</v>
      </c>
      <c r="BF18" s="290"/>
      <c r="BG18" s="105"/>
      <c r="BH18" s="105">
        <v>4</v>
      </c>
      <c r="BI18" s="65">
        <v>5</v>
      </c>
      <c r="BJ18" s="66"/>
      <c r="BK18" s="336"/>
      <c r="BL18" s="344" t="s">
        <v>220</v>
      </c>
      <c r="BM18" s="337">
        <f t="shared" si="4"/>
        <v>52.133333333333333</v>
      </c>
      <c r="BN18" s="14">
        <v>10</v>
      </c>
      <c r="BO18" s="105">
        <v>10</v>
      </c>
      <c r="BP18" s="221">
        <f t="shared" si="5"/>
        <v>72.133333333333326</v>
      </c>
      <c r="BQ18" s="42" t="str">
        <f t="shared" si="6"/>
        <v>C-</v>
      </c>
      <c r="BR18" s="318">
        <f t="shared" si="7"/>
        <v>3</v>
      </c>
      <c r="BS18" s="330">
        <v>22.05</v>
      </c>
      <c r="BT18" s="331">
        <v>48.6</v>
      </c>
      <c r="BU18" s="331">
        <v>34.67</v>
      </c>
      <c r="BV18" s="321" t="s">
        <v>150</v>
      </c>
      <c r="BW18" s="137"/>
      <c r="BX18" s="84"/>
    </row>
    <row r="19" spans="1:76" ht="15.75" customHeight="1" thickBot="1" x14ac:dyDescent="0.3">
      <c r="A19" s="120">
        <v>12</v>
      </c>
      <c r="B19" s="182" t="s">
        <v>103</v>
      </c>
      <c r="C19" s="177">
        <v>1</v>
      </c>
      <c r="D19" s="112">
        <v>4</v>
      </c>
      <c r="E19" s="112">
        <v>5</v>
      </c>
      <c r="F19" s="167">
        <v>5</v>
      </c>
      <c r="G19" s="177"/>
      <c r="H19" s="112">
        <v>4</v>
      </c>
      <c r="I19" s="112">
        <v>5</v>
      </c>
      <c r="J19" s="132"/>
      <c r="K19" s="279">
        <v>1</v>
      </c>
      <c r="L19" s="112">
        <v>5</v>
      </c>
      <c r="M19" s="112">
        <v>5</v>
      </c>
      <c r="N19" s="132">
        <v>5</v>
      </c>
      <c r="O19" s="133"/>
      <c r="P19" s="112">
        <v>5</v>
      </c>
      <c r="Q19" s="213">
        <f t="shared" si="0"/>
        <v>18</v>
      </c>
      <c r="R19" s="41">
        <f t="shared" si="1"/>
        <v>2</v>
      </c>
      <c r="S19" s="177">
        <v>1</v>
      </c>
      <c r="T19" s="105">
        <v>4</v>
      </c>
      <c r="U19" s="105">
        <v>5</v>
      </c>
      <c r="V19" s="306">
        <v>5</v>
      </c>
      <c r="W19" s="177">
        <v>1</v>
      </c>
      <c r="X19" s="156">
        <v>5</v>
      </c>
      <c r="Y19" s="45"/>
      <c r="Z19" s="55">
        <v>5</v>
      </c>
      <c r="AA19" s="283">
        <v>1</v>
      </c>
      <c r="AB19" s="106">
        <v>4</v>
      </c>
      <c r="AC19" s="105">
        <v>4</v>
      </c>
      <c r="AD19" s="25">
        <v>5</v>
      </c>
      <c r="AE19" s="215">
        <f t="shared" si="2"/>
        <v>29</v>
      </c>
      <c r="AF19" s="41">
        <f t="shared" si="3"/>
        <v>1</v>
      </c>
      <c r="AG19" s="177">
        <v>1</v>
      </c>
      <c r="AH19" s="105">
        <v>5</v>
      </c>
      <c r="AI19" s="105"/>
      <c r="AJ19" s="112"/>
      <c r="AK19" s="112">
        <v>5</v>
      </c>
      <c r="AL19" s="167">
        <v>5</v>
      </c>
      <c r="AM19" s="177"/>
      <c r="AN19" s="167"/>
      <c r="AO19" s="112">
        <v>5</v>
      </c>
      <c r="AP19" s="112">
        <v>5</v>
      </c>
      <c r="AQ19" s="112">
        <v>5</v>
      </c>
      <c r="AR19" s="132">
        <v>4</v>
      </c>
      <c r="AS19" s="177">
        <v>1</v>
      </c>
      <c r="AT19" s="112">
        <v>5</v>
      </c>
      <c r="AU19" s="112">
        <v>5</v>
      </c>
      <c r="AV19" s="112">
        <v>5</v>
      </c>
      <c r="AW19" s="105">
        <v>4</v>
      </c>
      <c r="AX19" s="25">
        <v>5</v>
      </c>
      <c r="AY19" s="14">
        <v>5</v>
      </c>
      <c r="AZ19" s="105">
        <v>5</v>
      </c>
      <c r="BA19" s="105"/>
      <c r="BB19" s="105"/>
      <c r="BC19" s="105">
        <v>5</v>
      </c>
      <c r="BD19" s="105">
        <v>5</v>
      </c>
      <c r="BE19" s="105">
        <v>4</v>
      </c>
      <c r="BF19" s="290"/>
      <c r="BG19" s="105">
        <v>5</v>
      </c>
      <c r="BH19" s="105">
        <v>5</v>
      </c>
      <c r="BI19" s="65">
        <v>5</v>
      </c>
      <c r="BJ19" s="66">
        <v>5</v>
      </c>
      <c r="BK19" s="336"/>
      <c r="BL19" s="344" t="s">
        <v>221</v>
      </c>
      <c r="BM19" s="337">
        <f t="shared" si="4"/>
        <v>80</v>
      </c>
      <c r="BN19" s="14">
        <v>10</v>
      </c>
      <c r="BO19" s="105">
        <v>9</v>
      </c>
      <c r="BP19" s="221">
        <f t="shared" si="5"/>
        <v>99</v>
      </c>
      <c r="BQ19" s="42" t="str">
        <f t="shared" si="6"/>
        <v>A+</v>
      </c>
      <c r="BR19" s="318">
        <f t="shared" si="7"/>
        <v>5</v>
      </c>
      <c r="BS19" s="325"/>
      <c r="BT19" s="327"/>
      <c r="BU19" s="84"/>
      <c r="BV19" s="321" t="s">
        <v>161</v>
      </c>
      <c r="BW19" s="137"/>
      <c r="BX19" s="84"/>
    </row>
    <row r="20" spans="1:76" ht="15.75" customHeight="1" thickBot="1" x14ac:dyDescent="0.3">
      <c r="A20" s="120">
        <v>13</v>
      </c>
      <c r="B20" s="183" t="s">
        <v>96</v>
      </c>
      <c r="C20" s="177">
        <v>1</v>
      </c>
      <c r="D20" s="112">
        <v>5</v>
      </c>
      <c r="E20" s="112">
        <v>3</v>
      </c>
      <c r="F20" s="167"/>
      <c r="G20" s="177"/>
      <c r="H20" s="112">
        <v>4</v>
      </c>
      <c r="I20" s="112"/>
      <c r="J20" s="132"/>
      <c r="K20" s="279">
        <v>1</v>
      </c>
      <c r="L20" s="112"/>
      <c r="M20" s="112"/>
      <c r="N20" s="132"/>
      <c r="O20" s="133"/>
      <c r="P20" s="112"/>
      <c r="Q20" s="213">
        <f t="shared" si="0"/>
        <v>5.6</v>
      </c>
      <c r="R20" s="41">
        <f t="shared" si="1"/>
        <v>0</v>
      </c>
      <c r="S20" s="309"/>
      <c r="T20" s="10"/>
      <c r="U20" s="15"/>
      <c r="V20" s="307"/>
      <c r="W20" s="177">
        <v>1</v>
      </c>
      <c r="X20" s="162"/>
      <c r="Y20" s="45"/>
      <c r="Z20" s="55"/>
      <c r="AA20" s="283">
        <v>1</v>
      </c>
      <c r="AB20" s="106"/>
      <c r="AC20" s="105"/>
      <c r="AD20" s="25"/>
      <c r="AE20" s="215">
        <f t="shared" si="2"/>
        <v>3.8</v>
      </c>
      <c r="AF20" s="41">
        <f t="shared" si="3"/>
        <v>0</v>
      </c>
      <c r="AG20" s="177">
        <v>1</v>
      </c>
      <c r="AH20" s="105"/>
      <c r="AI20" s="105"/>
      <c r="AJ20" s="112"/>
      <c r="AK20" s="112"/>
      <c r="AL20" s="167"/>
      <c r="AM20" s="177"/>
      <c r="AN20" s="167"/>
      <c r="AO20" s="112"/>
      <c r="AP20" s="112"/>
      <c r="AQ20" s="112"/>
      <c r="AR20" s="132"/>
      <c r="AS20" s="177">
        <v>1</v>
      </c>
      <c r="AT20" s="112"/>
      <c r="AU20" s="112"/>
      <c r="AV20" s="112"/>
      <c r="AW20" s="105"/>
      <c r="AX20" s="25"/>
      <c r="AY20" s="14"/>
      <c r="AZ20" s="105"/>
      <c r="BA20" s="105"/>
      <c r="BB20" s="105"/>
      <c r="BC20" s="105"/>
      <c r="BD20" s="105"/>
      <c r="BE20" s="105"/>
      <c r="BF20" s="290"/>
      <c r="BG20" s="105"/>
      <c r="BH20" s="105"/>
      <c r="BI20" s="65"/>
      <c r="BJ20" s="66"/>
      <c r="BK20" s="336"/>
      <c r="BL20" s="343"/>
      <c r="BM20" s="337">
        <f t="shared" si="4"/>
        <v>3.8666666666666667</v>
      </c>
      <c r="BN20" s="14"/>
      <c r="BO20" s="105"/>
      <c r="BP20" s="221">
        <f t="shared" si="5"/>
        <v>3.8666666666666667</v>
      </c>
      <c r="BQ20" s="42" t="str">
        <f t="shared" si="6"/>
        <v>F</v>
      </c>
      <c r="BR20" s="318">
        <f t="shared" si="7"/>
        <v>2</v>
      </c>
      <c r="BS20" s="325"/>
      <c r="BT20" s="327"/>
      <c r="BU20" s="84"/>
      <c r="BV20" s="321" t="s">
        <v>176</v>
      </c>
      <c r="BW20" s="137"/>
      <c r="BX20" s="84"/>
    </row>
    <row r="21" spans="1:76" ht="15.75" customHeight="1" thickBot="1" x14ac:dyDescent="0.3">
      <c r="A21" s="120">
        <v>14</v>
      </c>
      <c r="B21" s="182" t="s">
        <v>104</v>
      </c>
      <c r="C21" s="178">
        <v>1</v>
      </c>
      <c r="D21" s="16">
        <v>4</v>
      </c>
      <c r="E21" s="16">
        <v>4</v>
      </c>
      <c r="F21" s="173">
        <v>5</v>
      </c>
      <c r="G21" s="178"/>
      <c r="H21" s="16">
        <v>4</v>
      </c>
      <c r="I21" s="16"/>
      <c r="J21" s="47"/>
      <c r="K21" s="280">
        <v>1</v>
      </c>
      <c r="L21" s="112">
        <v>5</v>
      </c>
      <c r="M21" s="16">
        <v>4</v>
      </c>
      <c r="N21" s="132">
        <v>4</v>
      </c>
      <c r="O21" s="133"/>
      <c r="P21" s="112">
        <v>5</v>
      </c>
      <c r="Q21" s="213">
        <f t="shared" si="0"/>
        <v>14.8</v>
      </c>
      <c r="R21" s="41">
        <f t="shared" si="1"/>
        <v>2</v>
      </c>
      <c r="S21" s="149">
        <v>1</v>
      </c>
      <c r="T21" s="20">
        <v>4</v>
      </c>
      <c r="U21" s="105">
        <v>5</v>
      </c>
      <c r="V21" s="308">
        <v>5</v>
      </c>
      <c r="W21" s="178">
        <v>1</v>
      </c>
      <c r="X21" s="108">
        <v>5</v>
      </c>
      <c r="Y21" s="105"/>
      <c r="Z21" s="25">
        <v>4</v>
      </c>
      <c r="AA21" s="177">
        <v>1</v>
      </c>
      <c r="AB21" s="106">
        <v>4</v>
      </c>
      <c r="AC21" s="105">
        <v>4</v>
      </c>
      <c r="AD21" s="25">
        <v>5</v>
      </c>
      <c r="AE21" s="215">
        <f t="shared" si="2"/>
        <v>26.9</v>
      </c>
      <c r="AF21" s="41">
        <f t="shared" si="3"/>
        <v>1</v>
      </c>
      <c r="AG21" s="177">
        <v>1</v>
      </c>
      <c r="AH21" s="105">
        <v>5</v>
      </c>
      <c r="AI21" s="105"/>
      <c r="AJ21" s="112">
        <v>4</v>
      </c>
      <c r="AK21" s="112">
        <v>4</v>
      </c>
      <c r="AL21" s="167"/>
      <c r="AM21" s="177"/>
      <c r="AN21" s="167">
        <v>5</v>
      </c>
      <c r="AO21" s="16">
        <v>4</v>
      </c>
      <c r="AP21" s="112">
        <v>5</v>
      </c>
      <c r="AQ21" s="112"/>
      <c r="AR21" s="132">
        <v>5</v>
      </c>
      <c r="AS21" s="177">
        <v>1</v>
      </c>
      <c r="AT21" s="112"/>
      <c r="AU21" s="112"/>
      <c r="AV21" s="112">
        <v>5</v>
      </c>
      <c r="AW21" s="105">
        <v>4</v>
      </c>
      <c r="AX21" s="25"/>
      <c r="AY21" s="14">
        <v>5</v>
      </c>
      <c r="AZ21" s="105">
        <v>4</v>
      </c>
      <c r="BA21" s="105"/>
      <c r="BB21" s="105"/>
      <c r="BC21" s="105">
        <v>5</v>
      </c>
      <c r="BD21" s="105">
        <v>5</v>
      </c>
      <c r="BE21" s="105">
        <v>5</v>
      </c>
      <c r="BF21" s="290"/>
      <c r="BG21" s="105"/>
      <c r="BH21" s="105">
        <v>5</v>
      </c>
      <c r="BI21" s="65">
        <v>4</v>
      </c>
      <c r="BJ21" s="66">
        <v>5</v>
      </c>
      <c r="BK21" s="336"/>
      <c r="BL21" s="344" t="s">
        <v>221</v>
      </c>
      <c r="BM21" s="337">
        <f t="shared" si="4"/>
        <v>71.933333333333337</v>
      </c>
      <c r="BN21" s="14">
        <v>10</v>
      </c>
      <c r="BO21" s="105">
        <v>10</v>
      </c>
      <c r="BP21" s="221">
        <f t="shared" si="5"/>
        <v>91.933333333333337</v>
      </c>
      <c r="BQ21" s="42" t="str">
        <f t="shared" si="6"/>
        <v>A-</v>
      </c>
      <c r="BR21" s="318">
        <f t="shared" si="7"/>
        <v>5</v>
      </c>
      <c r="BS21" s="325"/>
      <c r="BT21" s="327"/>
      <c r="BU21" s="84"/>
      <c r="BV21" s="320" t="s">
        <v>180</v>
      </c>
      <c r="BW21" s="76"/>
      <c r="BX21" s="84"/>
    </row>
    <row r="22" spans="1:76" ht="15.75" customHeight="1" thickBot="1" x14ac:dyDescent="0.3">
      <c r="A22" s="120">
        <v>15</v>
      </c>
      <c r="B22" s="183" t="s">
        <v>101</v>
      </c>
      <c r="C22" s="177">
        <v>1</v>
      </c>
      <c r="D22" s="112"/>
      <c r="E22" s="112"/>
      <c r="F22" s="167"/>
      <c r="G22" s="177"/>
      <c r="H22" s="112"/>
      <c r="I22" s="112"/>
      <c r="J22" s="132"/>
      <c r="K22" s="279"/>
      <c r="L22" s="112"/>
      <c r="M22" s="112"/>
      <c r="N22" s="200"/>
      <c r="O22" s="197"/>
      <c r="P22" s="15"/>
      <c r="Q22" s="213">
        <f t="shared" si="0"/>
        <v>0.4</v>
      </c>
      <c r="R22" s="41">
        <f t="shared" si="1"/>
        <v>0</v>
      </c>
      <c r="S22" s="175"/>
      <c r="T22" s="21"/>
      <c r="U22" s="105"/>
      <c r="V22" s="304"/>
      <c r="W22" s="177"/>
      <c r="X22" s="108"/>
      <c r="Y22" s="105"/>
      <c r="Z22" s="25"/>
      <c r="AA22" s="177"/>
      <c r="AB22" s="106"/>
      <c r="AC22" s="105"/>
      <c r="AD22" s="25"/>
      <c r="AE22" s="215">
        <f t="shared" si="2"/>
        <v>0.2</v>
      </c>
      <c r="AF22" s="41">
        <f t="shared" si="3"/>
        <v>0</v>
      </c>
      <c r="AG22" s="177"/>
      <c r="AH22" s="105"/>
      <c r="AI22" s="105"/>
      <c r="AJ22" s="112"/>
      <c r="AK22" s="112"/>
      <c r="AL22" s="167"/>
      <c r="AM22" s="177"/>
      <c r="AN22" s="167"/>
      <c r="AO22" s="112"/>
      <c r="AP22" s="112"/>
      <c r="AQ22" s="112"/>
      <c r="AR22" s="132"/>
      <c r="AS22" s="177"/>
      <c r="AT22" s="112"/>
      <c r="AU22" s="112"/>
      <c r="AV22" s="112"/>
      <c r="AW22" s="105"/>
      <c r="AX22" s="25"/>
      <c r="AY22" s="14"/>
      <c r="AZ22" s="105"/>
      <c r="BA22" s="105"/>
      <c r="BB22" s="105"/>
      <c r="BC22" s="105"/>
      <c r="BD22" s="105"/>
      <c r="BE22" s="105"/>
      <c r="BF22" s="290"/>
      <c r="BG22" s="105"/>
      <c r="BH22" s="105"/>
      <c r="BI22" s="65"/>
      <c r="BJ22" s="66"/>
      <c r="BK22" s="336"/>
      <c r="BL22" s="343"/>
      <c r="BM22" s="337">
        <f t="shared" si="4"/>
        <v>0.13333333333333333</v>
      </c>
      <c r="BN22" s="14"/>
      <c r="BO22" s="105"/>
      <c r="BP22" s="221">
        <f t="shared" si="5"/>
        <v>0.13333333333333333</v>
      </c>
      <c r="BQ22" s="42" t="str">
        <f t="shared" si="6"/>
        <v>F</v>
      </c>
      <c r="BR22" s="318">
        <f t="shared" si="7"/>
        <v>2</v>
      </c>
      <c r="BS22" s="325"/>
      <c r="BT22" s="327"/>
      <c r="BU22" s="84"/>
      <c r="BV22" s="323"/>
      <c r="BW22" s="143"/>
      <c r="BX22" s="147"/>
    </row>
    <row r="23" spans="1:76" ht="15.75" customHeight="1" thickBot="1" x14ac:dyDescent="0.3">
      <c r="A23" s="120">
        <v>16</v>
      </c>
      <c r="B23" s="182" t="s">
        <v>102</v>
      </c>
      <c r="C23" s="177">
        <v>1</v>
      </c>
      <c r="D23" s="112">
        <v>4</v>
      </c>
      <c r="E23" s="112">
        <v>4</v>
      </c>
      <c r="F23" s="167">
        <v>5</v>
      </c>
      <c r="G23" s="177"/>
      <c r="H23" s="112">
        <v>5</v>
      </c>
      <c r="I23" s="112">
        <v>5</v>
      </c>
      <c r="J23" s="132">
        <v>5</v>
      </c>
      <c r="K23" s="279">
        <v>1</v>
      </c>
      <c r="L23" s="112">
        <v>4</v>
      </c>
      <c r="M23" s="112">
        <v>5</v>
      </c>
      <c r="N23" s="200">
        <v>5</v>
      </c>
      <c r="O23" s="197"/>
      <c r="P23" s="15">
        <v>5</v>
      </c>
      <c r="Q23" s="213">
        <f t="shared" si="0"/>
        <v>19.600000000000001</v>
      </c>
      <c r="R23" s="41">
        <f t="shared" si="1"/>
        <v>2</v>
      </c>
      <c r="S23" s="175">
        <v>1</v>
      </c>
      <c r="T23" s="106">
        <v>4</v>
      </c>
      <c r="U23" s="105">
        <v>4</v>
      </c>
      <c r="V23" s="304">
        <v>5</v>
      </c>
      <c r="W23" s="177">
        <v>1</v>
      </c>
      <c r="X23" s="108">
        <v>5</v>
      </c>
      <c r="Y23" s="105">
        <v>4</v>
      </c>
      <c r="Z23" s="25">
        <v>5</v>
      </c>
      <c r="AA23" s="177">
        <v>1</v>
      </c>
      <c r="AB23" s="106">
        <v>4</v>
      </c>
      <c r="AC23" s="105">
        <v>5</v>
      </c>
      <c r="AD23" s="25">
        <v>5</v>
      </c>
      <c r="AE23" s="215">
        <f t="shared" si="2"/>
        <v>31.8</v>
      </c>
      <c r="AF23" s="41">
        <f t="shared" si="3"/>
        <v>2</v>
      </c>
      <c r="AG23" s="177">
        <v>1</v>
      </c>
      <c r="AH23" s="105">
        <v>5</v>
      </c>
      <c r="AI23" s="105"/>
      <c r="AJ23" s="112">
        <v>5</v>
      </c>
      <c r="AK23" s="112"/>
      <c r="AL23" s="167"/>
      <c r="AM23" s="177">
        <v>1</v>
      </c>
      <c r="AN23" s="167"/>
      <c r="AO23" s="112"/>
      <c r="AP23" s="112">
        <v>5</v>
      </c>
      <c r="AQ23" s="112">
        <v>5</v>
      </c>
      <c r="AR23" s="132"/>
      <c r="AS23" s="177">
        <v>1</v>
      </c>
      <c r="AT23" s="112">
        <v>5</v>
      </c>
      <c r="AU23" s="112">
        <v>5</v>
      </c>
      <c r="AV23" s="112"/>
      <c r="AW23" s="105">
        <v>5</v>
      </c>
      <c r="AX23" s="25"/>
      <c r="AY23" s="14">
        <v>4</v>
      </c>
      <c r="AZ23" s="105">
        <v>4</v>
      </c>
      <c r="BA23" s="105"/>
      <c r="BB23" s="105"/>
      <c r="BC23" s="105">
        <v>5</v>
      </c>
      <c r="BD23" s="105">
        <v>5</v>
      </c>
      <c r="BE23" s="105">
        <v>5</v>
      </c>
      <c r="BF23" s="290"/>
      <c r="BG23" s="105">
        <v>4</v>
      </c>
      <c r="BH23" s="105">
        <v>5</v>
      </c>
      <c r="BI23" s="65">
        <v>5</v>
      </c>
      <c r="BJ23" s="66">
        <v>5</v>
      </c>
      <c r="BK23" s="336"/>
      <c r="BL23" s="344" t="s">
        <v>220</v>
      </c>
      <c r="BM23" s="337">
        <f t="shared" si="4"/>
        <v>74.533333333333331</v>
      </c>
      <c r="BN23" s="14">
        <v>10</v>
      </c>
      <c r="BO23" s="105">
        <v>10</v>
      </c>
      <c r="BP23" s="221">
        <f t="shared" si="5"/>
        <v>94.533333333333331</v>
      </c>
      <c r="BQ23" s="42" t="str">
        <f t="shared" si="6"/>
        <v>A</v>
      </c>
      <c r="BR23" s="318">
        <f t="shared" si="7"/>
        <v>5</v>
      </c>
      <c r="BS23" s="330">
        <v>29.97</v>
      </c>
      <c r="BT23" s="331">
        <v>45.42</v>
      </c>
      <c r="BU23" s="331">
        <v>34.5</v>
      </c>
      <c r="BV23" s="323" t="s">
        <v>173</v>
      </c>
      <c r="BW23" s="143"/>
      <c r="BX23" s="147"/>
    </row>
    <row r="24" spans="1:76" ht="15.75" customHeight="1" thickBot="1" x14ac:dyDescent="0.3">
      <c r="A24" s="120">
        <v>17</v>
      </c>
      <c r="B24" s="183" t="s">
        <v>97</v>
      </c>
      <c r="C24" s="177">
        <v>1</v>
      </c>
      <c r="D24" s="112">
        <v>4</v>
      </c>
      <c r="E24" s="112">
        <v>4</v>
      </c>
      <c r="F24" s="167"/>
      <c r="G24" s="177"/>
      <c r="H24" s="112">
        <v>4</v>
      </c>
      <c r="I24" s="112"/>
      <c r="J24" s="132"/>
      <c r="K24" s="279"/>
      <c r="L24" s="112"/>
      <c r="M24" s="112">
        <v>4</v>
      </c>
      <c r="N24" s="201"/>
      <c r="O24" s="198"/>
      <c r="P24" s="17"/>
      <c r="Q24" s="213">
        <f t="shared" si="0"/>
        <v>6.8</v>
      </c>
      <c r="R24" s="41">
        <f t="shared" si="1"/>
        <v>0</v>
      </c>
      <c r="S24" s="175">
        <v>1</v>
      </c>
      <c r="T24" s="106"/>
      <c r="U24" s="105"/>
      <c r="V24" s="304"/>
      <c r="W24" s="177"/>
      <c r="X24" s="108"/>
      <c r="Y24" s="105"/>
      <c r="Z24" s="25"/>
      <c r="AA24" s="177"/>
      <c r="AB24" s="106">
        <v>4</v>
      </c>
      <c r="AC24" s="105">
        <v>4</v>
      </c>
      <c r="AD24" s="25"/>
      <c r="AE24" s="215">
        <f t="shared" si="2"/>
        <v>7.9</v>
      </c>
      <c r="AF24" s="41">
        <f t="shared" si="3"/>
        <v>0</v>
      </c>
      <c r="AG24" s="177">
        <v>1</v>
      </c>
      <c r="AH24" s="105"/>
      <c r="AI24" s="105"/>
      <c r="AJ24" s="112"/>
      <c r="AK24" s="112"/>
      <c r="AL24" s="167"/>
      <c r="AM24" s="177">
        <v>1</v>
      </c>
      <c r="AN24" s="167"/>
      <c r="AO24" s="112"/>
      <c r="AP24" s="112"/>
      <c r="AQ24" s="112"/>
      <c r="AR24" s="132"/>
      <c r="AS24" s="177">
        <v>1</v>
      </c>
      <c r="AT24" s="112"/>
      <c r="AU24" s="112"/>
      <c r="AV24" s="112"/>
      <c r="AW24" s="105"/>
      <c r="AX24" s="25"/>
      <c r="AY24" s="14"/>
      <c r="AZ24" s="105"/>
      <c r="BA24" s="105"/>
      <c r="BB24" s="105"/>
      <c r="BC24" s="105"/>
      <c r="BD24" s="105"/>
      <c r="BE24" s="105"/>
      <c r="BF24" s="290"/>
      <c r="BG24" s="105"/>
      <c r="BH24" s="105"/>
      <c r="BI24" s="65"/>
      <c r="BJ24" s="66"/>
      <c r="BK24" s="336"/>
      <c r="BL24" s="343"/>
      <c r="BM24" s="337">
        <f t="shared" si="4"/>
        <v>7.2666666666666666</v>
      </c>
      <c r="BN24" s="14"/>
      <c r="BO24" s="105"/>
      <c r="BP24" s="221">
        <f t="shared" si="5"/>
        <v>7.2666666666666666</v>
      </c>
      <c r="BQ24" s="42" t="str">
        <f t="shared" si="6"/>
        <v>F</v>
      </c>
      <c r="BR24" s="318">
        <f t="shared" si="7"/>
        <v>2</v>
      </c>
      <c r="BS24" s="325"/>
      <c r="BT24" s="327"/>
      <c r="BU24" s="84"/>
      <c r="BV24" s="320" t="s">
        <v>177</v>
      </c>
      <c r="BW24" s="76"/>
      <c r="BX24" s="84"/>
    </row>
    <row r="25" spans="1:76" ht="15.75" customHeight="1" thickBot="1" x14ac:dyDescent="0.3">
      <c r="A25" s="120">
        <v>18</v>
      </c>
      <c r="B25" s="182" t="s">
        <v>105</v>
      </c>
      <c r="C25" s="177">
        <v>1</v>
      </c>
      <c r="D25" s="112">
        <v>5</v>
      </c>
      <c r="E25" s="112">
        <v>4</v>
      </c>
      <c r="F25" s="167">
        <v>5</v>
      </c>
      <c r="G25" s="177"/>
      <c r="H25" s="112">
        <v>4</v>
      </c>
      <c r="I25" s="112">
        <v>5</v>
      </c>
      <c r="J25" s="132">
        <v>5</v>
      </c>
      <c r="K25" s="279">
        <v>1</v>
      </c>
      <c r="L25" s="112">
        <v>4</v>
      </c>
      <c r="M25" s="112">
        <v>5</v>
      </c>
      <c r="N25" s="201"/>
      <c r="O25" s="198"/>
      <c r="P25" s="17">
        <v>5</v>
      </c>
      <c r="Q25" s="213">
        <f t="shared" si="0"/>
        <v>17.600000000000001</v>
      </c>
      <c r="R25" s="41">
        <f t="shared" si="1"/>
        <v>2</v>
      </c>
      <c r="S25" s="175">
        <v>1</v>
      </c>
      <c r="T25" s="106"/>
      <c r="U25" s="105"/>
      <c r="V25" s="304">
        <v>5</v>
      </c>
      <c r="W25" s="177"/>
      <c r="X25" s="108"/>
      <c r="Y25" s="105"/>
      <c r="Z25" s="25"/>
      <c r="AA25" s="177">
        <v>1</v>
      </c>
      <c r="AB25" s="106"/>
      <c r="AC25" s="105"/>
      <c r="AD25" s="25">
        <v>5</v>
      </c>
      <c r="AE25" s="215">
        <f t="shared" si="2"/>
        <v>14.8</v>
      </c>
      <c r="AF25" s="41">
        <f t="shared" si="3"/>
        <v>0</v>
      </c>
      <c r="AG25" s="177">
        <v>1</v>
      </c>
      <c r="AH25" s="105">
        <v>5</v>
      </c>
      <c r="AI25" s="105"/>
      <c r="AJ25" s="112"/>
      <c r="AK25" s="112"/>
      <c r="AL25" s="167"/>
      <c r="AM25" s="177">
        <v>1</v>
      </c>
      <c r="AN25" s="167">
        <v>4</v>
      </c>
      <c r="AO25" s="112">
        <v>5</v>
      </c>
      <c r="AP25" s="112">
        <v>5</v>
      </c>
      <c r="AQ25" s="112"/>
      <c r="AR25" s="132"/>
      <c r="AS25" s="177">
        <v>1</v>
      </c>
      <c r="AT25" s="112"/>
      <c r="AU25" s="112"/>
      <c r="AV25" s="112">
        <v>5</v>
      </c>
      <c r="AW25" s="105"/>
      <c r="AX25" s="25"/>
      <c r="AY25" s="14">
        <v>4</v>
      </c>
      <c r="AZ25" s="105">
        <v>4</v>
      </c>
      <c r="BA25" s="105"/>
      <c r="BB25" s="105"/>
      <c r="BC25" s="105">
        <v>5</v>
      </c>
      <c r="BD25" s="105">
        <v>4</v>
      </c>
      <c r="BE25" s="105">
        <v>4</v>
      </c>
      <c r="BF25" s="290"/>
      <c r="BG25" s="105">
        <v>4</v>
      </c>
      <c r="BH25" s="105">
        <v>5</v>
      </c>
      <c r="BI25" s="65">
        <v>5</v>
      </c>
      <c r="BJ25" s="66">
        <v>5</v>
      </c>
      <c r="BK25" s="336"/>
      <c r="BL25" s="344" t="s">
        <v>220</v>
      </c>
      <c r="BM25" s="337">
        <f t="shared" si="4"/>
        <v>54.533333333333331</v>
      </c>
      <c r="BN25" s="14">
        <v>10</v>
      </c>
      <c r="BO25" s="105">
        <v>10</v>
      </c>
      <c r="BP25" s="221">
        <f t="shared" si="5"/>
        <v>74.533333333333331</v>
      </c>
      <c r="BQ25" s="42" t="str">
        <f t="shared" si="6"/>
        <v>C</v>
      </c>
      <c r="BR25" s="318">
        <f t="shared" si="7"/>
        <v>4</v>
      </c>
      <c r="BS25" s="330">
        <v>27.01</v>
      </c>
      <c r="BT25" s="386">
        <v>44</v>
      </c>
      <c r="BU25" s="331">
        <v>35.17</v>
      </c>
      <c r="BV25" s="321" t="s">
        <v>179</v>
      </c>
      <c r="BW25" s="137"/>
      <c r="BX25" s="84"/>
    </row>
    <row r="26" spans="1:76" ht="15.75" customHeight="1" thickBot="1" x14ac:dyDescent="0.3">
      <c r="A26" s="121">
        <v>20</v>
      </c>
      <c r="B26" s="184" t="s">
        <v>98</v>
      </c>
      <c r="C26" s="179">
        <v>1</v>
      </c>
      <c r="D26" s="19">
        <v>5</v>
      </c>
      <c r="E26" s="19">
        <v>5</v>
      </c>
      <c r="F26" s="43">
        <v>5</v>
      </c>
      <c r="G26" s="179"/>
      <c r="H26" s="19">
        <v>5</v>
      </c>
      <c r="I26" s="19">
        <v>5</v>
      </c>
      <c r="J26" s="26"/>
      <c r="K26" s="281">
        <v>1</v>
      </c>
      <c r="L26" s="112"/>
      <c r="M26" s="19">
        <v>5</v>
      </c>
      <c r="N26" s="202">
        <v>5</v>
      </c>
      <c r="O26" s="199"/>
      <c r="P26" s="116">
        <v>5</v>
      </c>
      <c r="Q26" s="213">
        <f t="shared" si="0"/>
        <v>16.8</v>
      </c>
      <c r="R26" s="78">
        <f t="shared" si="1"/>
        <v>2</v>
      </c>
      <c r="S26" s="310">
        <v>1</v>
      </c>
      <c r="T26" s="117">
        <v>5</v>
      </c>
      <c r="U26" s="19">
        <v>4</v>
      </c>
      <c r="V26" s="199">
        <v>4</v>
      </c>
      <c r="W26" s="179">
        <v>1</v>
      </c>
      <c r="X26" s="43">
        <v>5</v>
      </c>
      <c r="Y26" s="19">
        <v>1</v>
      </c>
      <c r="Z26" s="26">
        <v>5</v>
      </c>
      <c r="AA26" s="179">
        <v>1</v>
      </c>
      <c r="AB26" s="106">
        <v>4</v>
      </c>
      <c r="AC26" s="19">
        <v>4</v>
      </c>
      <c r="AD26" s="26">
        <v>4</v>
      </c>
      <c r="AE26" s="215">
        <f t="shared" si="2"/>
        <v>27.9</v>
      </c>
      <c r="AF26" s="78">
        <f t="shared" si="3"/>
        <v>1</v>
      </c>
      <c r="AG26" s="179">
        <v>1</v>
      </c>
      <c r="AH26" s="19">
        <v>4</v>
      </c>
      <c r="AI26" s="19"/>
      <c r="AJ26" s="118">
        <v>4</v>
      </c>
      <c r="AK26" s="118">
        <v>5</v>
      </c>
      <c r="AL26" s="188">
        <v>5</v>
      </c>
      <c r="AM26" s="179">
        <v>1</v>
      </c>
      <c r="AN26" s="188">
        <v>5</v>
      </c>
      <c r="AO26" s="118">
        <v>5</v>
      </c>
      <c r="AP26" s="118">
        <v>5</v>
      </c>
      <c r="AQ26" s="118">
        <v>5</v>
      </c>
      <c r="AR26" s="189">
        <v>5</v>
      </c>
      <c r="AS26" s="179">
        <v>1</v>
      </c>
      <c r="AT26" s="118">
        <v>5</v>
      </c>
      <c r="AU26" s="118">
        <v>5</v>
      </c>
      <c r="AV26" s="118"/>
      <c r="AW26" s="19">
        <v>4</v>
      </c>
      <c r="AX26" s="26">
        <v>4</v>
      </c>
      <c r="AY26" s="18"/>
      <c r="AZ26" s="19"/>
      <c r="BA26" s="19"/>
      <c r="BB26" s="19"/>
      <c r="BC26" s="19">
        <v>5</v>
      </c>
      <c r="BD26" s="19">
        <v>5</v>
      </c>
      <c r="BE26" s="19">
        <v>4</v>
      </c>
      <c r="BF26" s="290"/>
      <c r="BG26" s="19">
        <v>4</v>
      </c>
      <c r="BH26" s="19">
        <v>5</v>
      </c>
      <c r="BI26" s="67">
        <v>5</v>
      </c>
      <c r="BJ26" s="68">
        <v>5</v>
      </c>
      <c r="BK26" s="340"/>
      <c r="BL26" s="345" t="s">
        <v>221</v>
      </c>
      <c r="BM26" s="337">
        <f t="shared" si="4"/>
        <v>80</v>
      </c>
      <c r="BN26" s="18">
        <v>10</v>
      </c>
      <c r="BO26" s="19">
        <v>5</v>
      </c>
      <c r="BP26" s="227">
        <f t="shared" si="5"/>
        <v>95</v>
      </c>
      <c r="BQ26" s="79" t="str">
        <f t="shared" si="6"/>
        <v>A</v>
      </c>
      <c r="BR26" s="319">
        <f t="shared" si="7"/>
        <v>5</v>
      </c>
      <c r="BS26" s="330">
        <v>20.04</v>
      </c>
      <c r="BT26" s="332">
        <v>38.42</v>
      </c>
      <c r="BU26" s="331">
        <v>41</v>
      </c>
      <c r="BV26" s="324" t="s">
        <v>174</v>
      </c>
      <c r="BW26" s="85"/>
      <c r="BX26" s="113"/>
    </row>
    <row r="27" spans="1:76" ht="15.75" x14ac:dyDescent="0.25">
      <c r="B27" s="8"/>
      <c r="W27" s="101"/>
      <c r="X27" s="7"/>
      <c r="AY27" s="207"/>
      <c r="AZ27" s="208"/>
      <c r="BA27" s="208"/>
      <c r="BB27" s="208"/>
      <c r="BC27" s="208"/>
      <c r="BD27" s="209"/>
      <c r="BE27" s="210"/>
      <c r="BF27" s="208"/>
      <c r="BG27" s="208"/>
      <c r="BH27" s="209"/>
      <c r="BI27" s="208"/>
      <c r="BJ27" s="211"/>
      <c r="BK27" s="210"/>
      <c r="BL27" s="210"/>
      <c r="BS27" s="326"/>
      <c r="BT27" s="326"/>
      <c r="BU27" s="326"/>
    </row>
    <row r="28" spans="1:76" ht="15.75" customHeight="1" x14ac:dyDescent="0.25">
      <c r="A28" s="125"/>
      <c r="B28" s="109" t="s">
        <v>206</v>
      </c>
      <c r="D28" s="125"/>
      <c r="E28" s="124"/>
      <c r="F28" s="124"/>
      <c r="G28" s="124"/>
      <c r="H28" s="124"/>
      <c r="I28" s="124"/>
      <c r="J28" s="124"/>
      <c r="K28" s="124"/>
      <c r="L28" s="124"/>
      <c r="M28" s="124"/>
      <c r="P28" s="124"/>
      <c r="Q28" s="124"/>
      <c r="R28" s="124"/>
      <c r="S28" s="124"/>
      <c r="T28" s="125"/>
      <c r="U28" s="125"/>
      <c r="V28" s="126"/>
      <c r="W28" s="127"/>
      <c r="X28" s="125" t="s">
        <v>216</v>
      </c>
      <c r="Y28" s="125"/>
      <c r="Z28" s="125"/>
      <c r="AA28" s="125"/>
      <c r="AF28" s="125"/>
      <c r="AG28" s="125"/>
      <c r="AH28" s="125"/>
      <c r="AI28" s="125"/>
      <c r="AJ28" s="125"/>
      <c r="AK28" s="125"/>
      <c r="AL28" s="125"/>
      <c r="AQ28" s="125"/>
      <c r="AR28" s="125"/>
      <c r="AS28" s="125"/>
      <c r="AT28" s="125"/>
      <c r="AU28" s="125"/>
      <c r="AV28" s="125"/>
      <c r="AW28" s="125"/>
      <c r="AX28" s="125" t="s">
        <v>203</v>
      </c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5"/>
      <c r="BM28" s="125"/>
    </row>
    <row r="29" spans="1:76" ht="15.75" customHeight="1" x14ac:dyDescent="0.3">
      <c r="B29" s="8" t="s">
        <v>205</v>
      </c>
      <c r="W29" s="101"/>
      <c r="X29" s="7"/>
      <c r="BL29" s="286" t="s">
        <v>224</v>
      </c>
    </row>
    <row r="30" spans="1:76" ht="15.75" customHeight="1" x14ac:dyDescent="0.25">
      <c r="B30" s="8"/>
      <c r="C30" s="302"/>
      <c r="D30" s="302"/>
      <c r="E30" s="302"/>
      <c r="W30" s="101"/>
      <c r="X30" s="7"/>
      <c r="BL30" s="286" t="s">
        <v>223</v>
      </c>
    </row>
    <row r="31" spans="1:76" ht="16.5" customHeight="1" x14ac:dyDescent="0.25">
      <c r="B31" s="8"/>
      <c r="D31" s="301"/>
      <c r="W31" s="101"/>
      <c r="X31" s="7"/>
    </row>
    <row r="32" spans="1:76" ht="17.25" thickBot="1" x14ac:dyDescent="0.3">
      <c r="B32" s="293"/>
      <c r="C32" s="295"/>
      <c r="D32" s="301"/>
      <c r="E32" s="301"/>
      <c r="H32" s="101"/>
    </row>
    <row r="33" spans="2:54" ht="17.25" thickBot="1" x14ac:dyDescent="0.3">
      <c r="B33" s="293"/>
      <c r="C33" s="295"/>
      <c r="D33" s="301"/>
      <c r="E33" s="301"/>
    </row>
    <row r="34" spans="2:54" ht="17.25" thickBot="1" x14ac:dyDescent="0.3">
      <c r="B34" s="293"/>
      <c r="C34" s="295"/>
      <c r="D34" s="301"/>
      <c r="E34" s="301"/>
      <c r="BA34" s="129"/>
      <c r="BB34" s="129"/>
    </row>
    <row r="35" spans="2:54" ht="15.75" x14ac:dyDescent="0.25">
      <c r="B35" s="9"/>
    </row>
    <row r="36" spans="2:54" x14ac:dyDescent="0.25">
      <c r="B36" s="109"/>
    </row>
    <row r="37" spans="2:54" x14ac:dyDescent="0.25">
      <c r="B37" s="110"/>
    </row>
    <row r="38" spans="2:54" x14ac:dyDescent="0.25">
      <c r="B38" s="109"/>
    </row>
    <row r="39" spans="2:54" ht="15.75" x14ac:dyDescent="0.25">
      <c r="B39" s="6"/>
    </row>
  </sheetData>
  <mergeCells count="3">
    <mergeCell ref="R6:R7"/>
    <mergeCell ref="AF6:AF7"/>
    <mergeCell ref="BN7:BO7"/>
  </mergeCells>
  <hyperlinks>
    <hyperlink ref="BE1" r:id="rId1"/>
    <hyperlink ref="BE2" r:id="rId2" display="http://dispace.edu.nstu.ru/didesk/course/show/1033"/>
    <hyperlink ref="BE3" r:id="rId3"/>
    <hyperlink ref="B8" r:id="rId4" tooltip="Информация о студенте" display="http://dispace.edu.nstu.ru/personal/index/23489"/>
    <hyperlink ref="B9" r:id="rId5" tooltip="Информация о студенте" display="http://dispace.edu.nstu.ru/personal/index/23513"/>
    <hyperlink ref="B10" r:id="rId6" tooltip="Информация о студенте" display="http://dispace.edu.nstu.ru/personal/index/23448"/>
    <hyperlink ref="B11" r:id="rId7" tooltip="Информация о студенте" display="http://dispace.edu.nstu.ru/personal/index/23516"/>
    <hyperlink ref="B12" r:id="rId8" tooltip="Информация о студенте" display="http://dispace.edu.nstu.ru/personal/index/23450"/>
    <hyperlink ref="B13" r:id="rId9" tooltip="Информация о студенте" display="http://dispace.edu.nstu.ru/personal/index/23456"/>
    <hyperlink ref="B14" r:id="rId10" tooltip="Информация о студенте" display="http://dispace.edu.nstu.ru/personal/index/23433"/>
    <hyperlink ref="B15" r:id="rId11" tooltip="Информация о студенте" display="http://dispace.edu.nstu.ru/personal/index/23432"/>
    <hyperlink ref="B16" r:id="rId12" tooltip="Информация о студенте" display="http://dispace.edu.nstu.ru/personal/index/23471"/>
    <hyperlink ref="B17" r:id="rId13" tooltip="Информация о студенте" display="http://dispace.edu.nstu.ru/personal/index/23430"/>
    <hyperlink ref="B18" r:id="rId14" tooltip="Информация о студенте" display="http://dispace.edu.nstu.ru/personal/index/23519"/>
    <hyperlink ref="B19" r:id="rId15" tooltip="Информация о студенте" display="http://dispace.edu.nstu.ru/personal/index/23437"/>
    <hyperlink ref="B20" r:id="rId16" tooltip="Информация о студенте" display="http://dispace.edu.nstu.ru/personal/index/23440"/>
    <hyperlink ref="B21" r:id="rId17" tooltip="Информация о студенте" display="http://dispace.edu.nstu.ru/personal/index/23442"/>
    <hyperlink ref="B22" r:id="rId18" tooltip="Информация о студенте" display="http://dispace.edu.nstu.ru/personal/index/23464"/>
    <hyperlink ref="B23" r:id="rId19" tooltip="Информация о студенте" display="http://dispace.edu.nstu.ru/personal/index/23443"/>
    <hyperlink ref="B24" r:id="rId20" tooltip="Информация о студенте" display="http://dispace.edu.nstu.ru/personal/index/23526"/>
    <hyperlink ref="B25" r:id="rId21" tooltip="Информация о студенте" display="http://dispace.edu.nstu.ru/personal/index/23528"/>
    <hyperlink ref="B26" r:id="rId22" tooltip="Информация о студенте" display="http://dispace.edu.nstu.ru/personal/index/23483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5"/>
  <sheetViews>
    <sheetView zoomScale="80" zoomScaleNormal="80" workbookViewId="0">
      <selection activeCell="Z9" sqref="Z9"/>
    </sheetView>
  </sheetViews>
  <sheetFormatPr defaultRowHeight="15" x14ac:dyDescent="0.25"/>
  <cols>
    <col min="1" max="1" width="2.42578125" style="94" customWidth="1"/>
    <col min="2" max="2" width="18.85546875" style="94" customWidth="1"/>
    <col min="3" max="44" width="2.7109375" style="94" customWidth="1"/>
    <col min="45" max="45" width="2.5703125" style="94" customWidth="1"/>
    <col min="46" max="58" width="2.7109375" style="94" customWidth="1"/>
    <col min="59" max="60" width="3.42578125" style="94" customWidth="1"/>
    <col min="61" max="61" width="3.140625" style="94" customWidth="1"/>
    <col min="62" max="62" width="3.28515625" style="94" customWidth="1"/>
    <col min="63" max="63" width="3.42578125" style="94" customWidth="1"/>
    <col min="64" max="64" width="3.140625" style="94" customWidth="1"/>
    <col min="65" max="67" width="3" style="94" customWidth="1"/>
    <col min="68" max="68" width="3.28515625" style="94" customWidth="1"/>
    <col min="69" max="69" width="3.42578125" style="94" customWidth="1"/>
    <col min="70" max="70" width="3" style="94" customWidth="1"/>
    <col min="71" max="71" width="4.5703125" style="94" customWidth="1"/>
    <col min="72" max="72" width="4.42578125" style="94" customWidth="1"/>
    <col min="73" max="73" width="4.28515625" style="94" customWidth="1"/>
    <col min="74" max="16384" width="9.140625" style="94"/>
  </cols>
  <sheetData>
    <row r="1" spans="1:76" ht="18.75" x14ac:dyDescent="0.3">
      <c r="B1" s="27"/>
      <c r="C1" s="28"/>
      <c r="D1" s="27"/>
      <c r="E1" s="27"/>
      <c r="F1" s="27"/>
      <c r="G1" s="27"/>
      <c r="H1" s="27"/>
      <c r="I1" s="27"/>
      <c r="J1" s="27"/>
      <c r="K1" s="27"/>
      <c r="L1" s="95" t="s">
        <v>0</v>
      </c>
      <c r="M1" s="95"/>
      <c r="N1" s="95"/>
      <c r="O1" s="95"/>
      <c r="P1" s="95"/>
      <c r="Q1" s="27"/>
      <c r="R1" s="27"/>
      <c r="S1" s="95" t="s">
        <v>1</v>
      </c>
      <c r="T1" s="95"/>
      <c r="U1" s="95"/>
      <c r="V1" s="29"/>
      <c r="W1" s="27"/>
      <c r="X1" s="27"/>
      <c r="Y1" s="95" t="s">
        <v>32</v>
      </c>
      <c r="Z1" s="95"/>
      <c r="AA1" s="95"/>
      <c r="AB1" s="95"/>
      <c r="AC1" s="95"/>
      <c r="AD1" s="98"/>
      <c r="AE1" s="96" t="s">
        <v>81</v>
      </c>
      <c r="AF1" s="97"/>
      <c r="AG1" s="96"/>
      <c r="AH1" s="96"/>
      <c r="AI1" s="96"/>
      <c r="AJ1" s="97"/>
      <c r="AK1" s="97"/>
      <c r="AL1" s="97"/>
      <c r="AM1" s="97"/>
      <c r="AN1" s="97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111" t="s">
        <v>29</v>
      </c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</row>
    <row r="2" spans="1:76" ht="18.75" x14ac:dyDescent="0.3">
      <c r="B2" s="28" t="s">
        <v>33</v>
      </c>
      <c r="C2" s="28" t="s">
        <v>80</v>
      </c>
      <c r="D2" s="28"/>
      <c r="E2" s="28"/>
      <c r="F2" s="28"/>
      <c r="G2" s="28"/>
      <c r="H2" s="27"/>
      <c r="I2" s="27"/>
      <c r="J2" s="27"/>
      <c r="K2" s="99"/>
      <c r="L2" s="27"/>
      <c r="M2" s="27"/>
      <c r="N2" s="27"/>
      <c r="O2" s="27"/>
      <c r="P2" s="27"/>
      <c r="Q2" s="27"/>
      <c r="R2" s="27"/>
      <c r="S2" s="95" t="s">
        <v>3</v>
      </c>
      <c r="T2" s="95"/>
      <c r="U2" s="95"/>
      <c r="V2" s="95"/>
      <c r="W2" s="95"/>
      <c r="X2" s="95"/>
      <c r="Y2" s="27" t="s">
        <v>4</v>
      </c>
      <c r="Z2" s="27"/>
      <c r="AA2" s="27"/>
      <c r="AB2" s="99"/>
      <c r="AC2" s="27"/>
      <c r="AD2" s="27"/>
      <c r="AE2" s="27" t="s">
        <v>5</v>
      </c>
      <c r="AF2" s="27"/>
      <c r="AG2" s="27"/>
      <c r="AH2" s="27"/>
      <c r="AI2" s="27"/>
      <c r="AJ2" s="99"/>
      <c r="AK2" s="99"/>
      <c r="AL2" s="99"/>
      <c r="AM2" s="99"/>
      <c r="AN2" s="99"/>
      <c r="AO2" s="93" t="s">
        <v>76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9"/>
      <c r="BA2" s="99"/>
      <c r="BB2" s="99"/>
      <c r="BC2" s="99"/>
      <c r="BD2" s="99"/>
      <c r="BE2" s="114" t="s">
        <v>30</v>
      </c>
      <c r="BL2" s="99"/>
      <c r="BM2" s="99"/>
      <c r="BN2" s="99"/>
      <c r="BO2" s="99"/>
      <c r="BP2" s="99"/>
      <c r="BQ2" s="99"/>
      <c r="BR2" s="99"/>
      <c r="BS2" s="99"/>
    </row>
    <row r="3" spans="1:76" ht="14.25" customHeight="1" thickBot="1" x14ac:dyDescent="0.3">
      <c r="B3" s="27"/>
      <c r="C3" s="100" t="s">
        <v>77</v>
      </c>
      <c r="D3" s="100"/>
      <c r="E3" s="100"/>
      <c r="F3" s="100"/>
      <c r="G3" s="100"/>
      <c r="H3" s="100"/>
      <c r="I3" s="100"/>
      <c r="J3" s="100"/>
      <c r="K3" s="96"/>
      <c r="L3" s="96"/>
      <c r="M3" s="96"/>
      <c r="N3" s="96"/>
      <c r="O3" s="96"/>
      <c r="P3" s="96"/>
      <c r="Q3" s="96"/>
      <c r="R3" s="95"/>
      <c r="S3" s="95"/>
      <c r="T3" s="95"/>
      <c r="U3" s="95"/>
      <c r="V3" s="95"/>
      <c r="W3" s="95"/>
      <c r="X3" s="95"/>
      <c r="Y3" s="95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111" t="s">
        <v>31</v>
      </c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</row>
    <row r="4" spans="1:76" ht="15.75" hidden="1" thickBot="1" x14ac:dyDescent="0.3">
      <c r="A4" s="101"/>
      <c r="B4" s="10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3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76" ht="15.75" hidden="1" customHeight="1" x14ac:dyDescent="0.25">
      <c r="A5" s="101"/>
      <c r="B5" s="101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4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76" s="1" customFormat="1" ht="63.75" customHeight="1" x14ac:dyDescent="0.2">
      <c r="A6" s="89"/>
      <c r="B6" s="81"/>
      <c r="C6" s="148" t="s">
        <v>62</v>
      </c>
      <c r="D6" s="48" t="s">
        <v>60</v>
      </c>
      <c r="E6" s="48" t="s">
        <v>61</v>
      </c>
      <c r="F6" s="171"/>
      <c r="G6" s="148" t="s">
        <v>64</v>
      </c>
      <c r="H6" s="48" t="s">
        <v>63</v>
      </c>
      <c r="I6" s="48" t="s">
        <v>65</v>
      </c>
      <c r="J6" s="134"/>
      <c r="K6" s="153" t="s">
        <v>74</v>
      </c>
      <c r="L6" s="135" t="s">
        <v>66</v>
      </c>
      <c r="M6" s="48" t="s">
        <v>67</v>
      </c>
      <c r="N6" s="57" t="s">
        <v>68</v>
      </c>
      <c r="O6" s="148" t="s">
        <v>73</v>
      </c>
      <c r="P6" s="168" t="s">
        <v>69</v>
      </c>
      <c r="Q6" s="60" t="s">
        <v>6</v>
      </c>
      <c r="R6" s="387" t="s">
        <v>16</v>
      </c>
      <c r="S6" s="148" t="s">
        <v>71</v>
      </c>
      <c r="T6" s="48" t="s">
        <v>72</v>
      </c>
      <c r="U6" s="48" t="s">
        <v>75</v>
      </c>
      <c r="V6" s="57"/>
      <c r="W6" s="148" t="s">
        <v>59</v>
      </c>
      <c r="X6" s="57" t="s">
        <v>56</v>
      </c>
      <c r="Y6" s="48" t="s">
        <v>57</v>
      </c>
      <c r="Z6" s="52" t="s">
        <v>58</v>
      </c>
      <c r="AA6" s="148" t="s">
        <v>55</v>
      </c>
      <c r="AB6" s="48" t="s">
        <v>52</v>
      </c>
      <c r="AC6" s="48" t="s">
        <v>53</v>
      </c>
      <c r="AD6" s="159" t="s">
        <v>54</v>
      </c>
      <c r="AE6" s="157" t="s">
        <v>43</v>
      </c>
      <c r="AF6" s="389" t="s">
        <v>16</v>
      </c>
      <c r="AG6" s="153" t="s">
        <v>51</v>
      </c>
      <c r="AH6" s="48" t="s">
        <v>48</v>
      </c>
      <c r="AI6" s="48" t="s">
        <v>50</v>
      </c>
      <c r="AJ6" s="291"/>
      <c r="AK6" s="48"/>
      <c r="AL6" s="136" t="s">
        <v>215</v>
      </c>
      <c r="AM6" s="148" t="s">
        <v>49</v>
      </c>
      <c r="AN6" s="57" t="s">
        <v>22</v>
      </c>
      <c r="AO6" s="48" t="s">
        <v>47</v>
      </c>
      <c r="AP6" s="135" t="s">
        <v>212</v>
      </c>
      <c r="AQ6" s="48" t="s">
        <v>25</v>
      </c>
      <c r="AR6" s="48" t="s">
        <v>211</v>
      </c>
      <c r="AS6" s="148" t="s">
        <v>46</v>
      </c>
      <c r="AT6" s="48" t="s">
        <v>44</v>
      </c>
      <c r="AU6" s="48" t="s">
        <v>39</v>
      </c>
      <c r="AV6" s="48" t="s">
        <v>45</v>
      </c>
      <c r="AW6" s="71" t="s">
        <v>210</v>
      </c>
      <c r="AX6" s="52" t="s">
        <v>218</v>
      </c>
      <c r="AY6" s="73" t="s">
        <v>18</v>
      </c>
      <c r="AZ6" s="69" t="s">
        <v>19</v>
      </c>
      <c r="BA6" s="205"/>
      <c r="BB6" s="205"/>
      <c r="BC6" s="69" t="s">
        <v>20</v>
      </c>
      <c r="BD6" s="70" t="s">
        <v>21</v>
      </c>
      <c r="BE6" s="206" t="s">
        <v>23</v>
      </c>
      <c r="BF6" s="205"/>
      <c r="BG6" s="70" t="s">
        <v>24</v>
      </c>
      <c r="BH6" s="70" t="s">
        <v>25</v>
      </c>
      <c r="BI6" s="69" t="s">
        <v>26</v>
      </c>
      <c r="BJ6" s="72" t="s">
        <v>45</v>
      </c>
      <c r="BK6" s="71"/>
      <c r="BL6" s="74"/>
      <c r="BM6" s="75" t="s">
        <v>15</v>
      </c>
      <c r="BN6" s="102" t="s">
        <v>10</v>
      </c>
      <c r="BO6" s="103" t="s">
        <v>11</v>
      </c>
      <c r="BP6" s="104" t="s">
        <v>12</v>
      </c>
      <c r="BQ6" s="30" t="s">
        <v>13</v>
      </c>
      <c r="BR6" s="31" t="s">
        <v>14</v>
      </c>
      <c r="BS6" s="346"/>
      <c r="BT6" s="291"/>
      <c r="BU6" s="347"/>
    </row>
    <row r="7" spans="1:76" ht="18" customHeight="1" thickBot="1" x14ac:dyDescent="0.35">
      <c r="A7" s="90"/>
      <c r="B7" s="82" t="s">
        <v>7</v>
      </c>
      <c r="C7" s="166" t="s">
        <v>8</v>
      </c>
      <c r="D7" s="49" t="s">
        <v>41</v>
      </c>
      <c r="E7" s="49" t="s">
        <v>41</v>
      </c>
      <c r="F7" s="172" t="s">
        <v>27</v>
      </c>
      <c r="G7" s="174" t="s">
        <v>8</v>
      </c>
      <c r="H7" s="50" t="s">
        <v>41</v>
      </c>
      <c r="I7" s="49" t="s">
        <v>9</v>
      </c>
      <c r="J7" s="51" t="s">
        <v>27</v>
      </c>
      <c r="K7" s="170" t="s">
        <v>8</v>
      </c>
      <c r="L7" s="33" t="s">
        <v>9</v>
      </c>
      <c r="M7" s="33" t="s">
        <v>9</v>
      </c>
      <c r="N7" s="35" t="s">
        <v>9</v>
      </c>
      <c r="O7" s="160" t="s">
        <v>8</v>
      </c>
      <c r="P7" s="180" t="s">
        <v>70</v>
      </c>
      <c r="Q7" s="35"/>
      <c r="R7" s="388"/>
      <c r="S7" s="32" t="s">
        <v>8</v>
      </c>
      <c r="T7" s="33" t="s">
        <v>9</v>
      </c>
      <c r="U7" s="33" t="s">
        <v>9</v>
      </c>
      <c r="V7" s="161" t="s">
        <v>41</v>
      </c>
      <c r="W7" s="165" t="s">
        <v>8</v>
      </c>
      <c r="X7" s="164" t="s">
        <v>9</v>
      </c>
      <c r="Y7" s="33" t="s">
        <v>9</v>
      </c>
      <c r="Z7" s="53" t="s">
        <v>9</v>
      </c>
      <c r="AA7" s="160" t="s">
        <v>8</v>
      </c>
      <c r="AB7" s="33" t="s">
        <v>9</v>
      </c>
      <c r="AC7" s="34" t="s">
        <v>9</v>
      </c>
      <c r="AD7" s="150" t="s">
        <v>9</v>
      </c>
      <c r="AE7" s="158"/>
      <c r="AF7" s="390"/>
      <c r="AG7" s="154" t="s">
        <v>8</v>
      </c>
      <c r="AH7" s="38" t="s">
        <v>9</v>
      </c>
      <c r="AI7" s="39" t="s">
        <v>9</v>
      </c>
      <c r="AJ7" s="38" t="s">
        <v>27</v>
      </c>
      <c r="AK7" s="38" t="s">
        <v>28</v>
      </c>
      <c r="AL7" s="58" t="s">
        <v>41</v>
      </c>
      <c r="AM7" s="149" t="s">
        <v>8</v>
      </c>
      <c r="AN7" s="58" t="s">
        <v>9</v>
      </c>
      <c r="AO7" s="38" t="s">
        <v>9</v>
      </c>
      <c r="AP7" s="36" t="s">
        <v>42</v>
      </c>
      <c r="AQ7" s="38" t="s">
        <v>9</v>
      </c>
      <c r="AR7" s="152" t="s">
        <v>42</v>
      </c>
      <c r="AS7" s="149" t="s">
        <v>8</v>
      </c>
      <c r="AT7" s="40" t="s">
        <v>9</v>
      </c>
      <c r="AU7" s="39" t="s">
        <v>42</v>
      </c>
      <c r="AV7" s="38" t="s">
        <v>9</v>
      </c>
      <c r="AW7" s="38" t="s">
        <v>42</v>
      </c>
      <c r="AX7" s="150" t="s">
        <v>41</v>
      </c>
      <c r="AY7" s="61">
        <v>1</v>
      </c>
      <c r="AZ7" s="39">
        <v>2</v>
      </c>
      <c r="BA7" s="39">
        <v>3</v>
      </c>
      <c r="BB7" s="39">
        <v>4</v>
      </c>
      <c r="BC7" s="39">
        <v>5</v>
      </c>
      <c r="BD7" s="39">
        <v>6</v>
      </c>
      <c r="BE7" s="39">
        <v>7</v>
      </c>
      <c r="BF7" s="39">
        <v>8</v>
      </c>
      <c r="BG7" s="39" t="s">
        <v>17</v>
      </c>
      <c r="BH7" s="39"/>
      <c r="BI7" s="39">
        <v>11</v>
      </c>
      <c r="BJ7" s="39">
        <v>12</v>
      </c>
      <c r="BK7" s="39">
        <v>13</v>
      </c>
      <c r="BL7" s="62">
        <v>14</v>
      </c>
      <c r="BM7" s="44"/>
      <c r="BN7" s="391"/>
      <c r="BO7" s="392"/>
      <c r="BP7" s="14"/>
      <c r="BQ7" s="105"/>
      <c r="BR7" s="25"/>
      <c r="BS7" s="348" t="s">
        <v>219</v>
      </c>
      <c r="BT7" s="327"/>
      <c r="BU7" s="349"/>
    </row>
    <row r="8" spans="1:76" ht="17.25" customHeight="1" thickBot="1" x14ac:dyDescent="0.3">
      <c r="A8" s="91">
        <v>1</v>
      </c>
      <c r="B8" s="181" t="s">
        <v>106</v>
      </c>
      <c r="C8" s="175">
        <v>1</v>
      </c>
      <c r="D8" s="112">
        <v>4</v>
      </c>
      <c r="E8" s="10">
        <v>4</v>
      </c>
      <c r="F8" s="155">
        <v>5</v>
      </c>
      <c r="G8" s="175"/>
      <c r="H8" s="10">
        <v>5</v>
      </c>
      <c r="I8" s="10">
        <v>5</v>
      </c>
      <c r="J8" s="132">
        <v>5</v>
      </c>
      <c r="K8" s="278">
        <v>1</v>
      </c>
      <c r="L8" s="11">
        <v>5</v>
      </c>
      <c r="M8" s="10">
        <v>5</v>
      </c>
      <c r="N8" s="12">
        <v>5</v>
      </c>
      <c r="O8" s="13"/>
      <c r="P8" s="11">
        <v>5</v>
      </c>
      <c r="Q8" s="213">
        <f t="shared" ref="Q8:Q22" si="0">IF(SUM(C8:P8)/2.5&lt;=21,SUM(C8:P8)/2.5,21)</f>
        <v>20</v>
      </c>
      <c r="R8" s="41">
        <f>IF(Q8&lt;7,0,IF(Q8&lt;14,1,2))</f>
        <v>2</v>
      </c>
      <c r="S8" s="175">
        <v>1</v>
      </c>
      <c r="T8" s="11">
        <v>5</v>
      </c>
      <c r="U8" s="10">
        <v>5</v>
      </c>
      <c r="V8" s="13">
        <v>5</v>
      </c>
      <c r="W8" s="175">
        <v>1</v>
      </c>
      <c r="X8" s="12">
        <v>4</v>
      </c>
      <c r="Y8" s="10"/>
      <c r="Z8" s="54">
        <v>5</v>
      </c>
      <c r="AA8" s="175">
        <v>1</v>
      </c>
      <c r="AB8" s="11">
        <v>5</v>
      </c>
      <c r="AC8" s="10">
        <v>5</v>
      </c>
      <c r="AD8" s="54">
        <v>5</v>
      </c>
      <c r="AE8" s="215">
        <f t="shared" ref="AE8:AE22" si="1">IF(SUM(S8:AD8,Q8)/2&lt;=39,SUM(S8:AD8,Q8)/2,39)</f>
        <v>31</v>
      </c>
      <c r="AF8" s="41">
        <f>IF(AE8&lt;15,0,IF(AE8&lt;30,1,2))</f>
        <v>2</v>
      </c>
      <c r="AG8" s="175">
        <v>1</v>
      </c>
      <c r="AH8" s="11">
        <v>5</v>
      </c>
      <c r="AI8" s="106">
        <v>5</v>
      </c>
      <c r="AJ8" s="106">
        <v>5</v>
      </c>
      <c r="AK8" s="21">
        <v>5</v>
      </c>
      <c r="AL8" s="59">
        <v>5</v>
      </c>
      <c r="AM8" s="273">
        <v>1</v>
      </c>
      <c r="AN8" s="59">
        <v>5</v>
      </c>
      <c r="AO8" s="10">
        <v>5</v>
      </c>
      <c r="AP8" s="106">
        <v>5</v>
      </c>
      <c r="AQ8" s="21">
        <v>5</v>
      </c>
      <c r="AR8" s="106">
        <v>5</v>
      </c>
      <c r="AS8" s="273">
        <v>1</v>
      </c>
      <c r="AT8" s="106">
        <v>5</v>
      </c>
      <c r="AU8" s="106">
        <v>5</v>
      </c>
      <c r="AV8" s="106">
        <v>5</v>
      </c>
      <c r="AW8" s="106">
        <v>5</v>
      </c>
      <c r="AX8" s="151"/>
      <c r="AY8" s="23">
        <v>5</v>
      </c>
      <c r="AZ8" s="24">
        <v>5</v>
      </c>
      <c r="BA8" s="24"/>
      <c r="BB8" s="24"/>
      <c r="BC8" s="24">
        <v>5</v>
      </c>
      <c r="BD8" s="24">
        <v>5</v>
      </c>
      <c r="BE8" s="24">
        <v>5</v>
      </c>
      <c r="BF8" s="63"/>
      <c r="BG8" s="24">
        <v>5</v>
      </c>
      <c r="BH8" s="24">
        <v>5</v>
      </c>
      <c r="BI8" s="65">
        <v>5</v>
      </c>
      <c r="BJ8" s="66">
        <v>5</v>
      </c>
      <c r="BK8" s="336"/>
      <c r="BL8" s="344" t="s">
        <v>220</v>
      </c>
      <c r="BM8" s="218">
        <f t="shared" ref="BM8:BM22" si="2">IF(SUM(AE8,AG8:BL8)/1.5&lt;=80,SUM(AE8,AG8:BL8)/1.5,80)</f>
        <v>80</v>
      </c>
      <c r="BN8" s="219">
        <v>10</v>
      </c>
      <c r="BO8" s="220">
        <v>5</v>
      </c>
      <c r="BP8" s="221">
        <f>IF(SUM(BM8,BN8:BO8)&lt;=100,SUM(BM8,BN8:BO8),100)</f>
        <v>95</v>
      </c>
      <c r="BQ8" s="42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A</v>
      </c>
      <c r="BR8" s="107">
        <f>IF(BP8&lt;50,2,IF(BP8&lt;74,3,IF(BP8&lt;87,4,5)))</f>
        <v>5</v>
      </c>
      <c r="BS8" s="352">
        <v>27.72</v>
      </c>
      <c r="BT8" s="359">
        <v>38.92</v>
      </c>
      <c r="BU8" s="353">
        <v>33.590000000000003</v>
      </c>
      <c r="BV8" s="77" t="s">
        <v>151</v>
      </c>
      <c r="BW8" s="76"/>
      <c r="BX8" s="84"/>
    </row>
    <row r="9" spans="1:76" ht="15.75" customHeight="1" thickBot="1" x14ac:dyDescent="0.3">
      <c r="A9" s="91">
        <v>2</v>
      </c>
      <c r="B9" s="182" t="s">
        <v>107</v>
      </c>
      <c r="C9" s="175">
        <v>1</v>
      </c>
      <c r="D9" s="112">
        <v>5</v>
      </c>
      <c r="E9" s="10">
        <v>4</v>
      </c>
      <c r="F9" s="155"/>
      <c r="G9" s="175"/>
      <c r="H9" s="10">
        <v>4</v>
      </c>
      <c r="I9" s="10">
        <v>5</v>
      </c>
      <c r="J9" s="132"/>
      <c r="K9" s="278"/>
      <c r="L9" s="11"/>
      <c r="M9" s="10"/>
      <c r="N9" s="12">
        <v>4</v>
      </c>
      <c r="O9" s="13"/>
      <c r="P9" s="11">
        <v>5</v>
      </c>
      <c r="Q9" s="213">
        <f t="shared" si="0"/>
        <v>11.2</v>
      </c>
      <c r="R9" s="41">
        <f t="shared" ref="R9:R22" si="3">IF(Q9&lt;7,0,IF(Q9&lt;14,1,2))</f>
        <v>1</v>
      </c>
      <c r="S9" s="175">
        <v>1</v>
      </c>
      <c r="T9" s="105">
        <v>4</v>
      </c>
      <c r="U9" s="106">
        <v>4</v>
      </c>
      <c r="V9" s="13">
        <v>5</v>
      </c>
      <c r="W9" s="175">
        <v>1</v>
      </c>
      <c r="X9" s="12"/>
      <c r="Y9" s="141">
        <v>3</v>
      </c>
      <c r="Z9" s="54">
        <v>5</v>
      </c>
      <c r="AA9" s="175"/>
      <c r="AB9" s="11">
        <v>4</v>
      </c>
      <c r="AC9" s="10"/>
      <c r="AD9" s="54"/>
      <c r="AE9" s="215">
        <f t="shared" si="1"/>
        <v>19.100000000000001</v>
      </c>
      <c r="AF9" s="41">
        <f t="shared" ref="AF9:AF22" si="4">IF(AE9&lt;15,0,IF(AE9&lt;30,1,2))</f>
        <v>1</v>
      </c>
      <c r="AG9" s="175">
        <v>1</v>
      </c>
      <c r="AH9" s="11">
        <v>5</v>
      </c>
      <c r="AI9" s="106"/>
      <c r="AJ9" s="106"/>
      <c r="AK9" s="21"/>
      <c r="AL9" s="59">
        <v>5</v>
      </c>
      <c r="AM9" s="273">
        <v>1</v>
      </c>
      <c r="AN9" s="59"/>
      <c r="AO9" s="10">
        <v>5</v>
      </c>
      <c r="AP9" s="106">
        <v>5</v>
      </c>
      <c r="AQ9" s="21"/>
      <c r="AR9" s="106">
        <v>5</v>
      </c>
      <c r="AS9" s="273">
        <v>1</v>
      </c>
      <c r="AT9" s="106"/>
      <c r="AU9" s="106"/>
      <c r="AV9" s="106">
        <v>5</v>
      </c>
      <c r="AW9" s="106"/>
      <c r="AX9" s="151"/>
      <c r="AY9" s="14"/>
      <c r="AZ9" s="105"/>
      <c r="BA9" s="105"/>
      <c r="BB9" s="105"/>
      <c r="BC9" s="105"/>
      <c r="BD9" s="105"/>
      <c r="BE9" s="105"/>
      <c r="BF9" s="63"/>
      <c r="BG9" s="105"/>
      <c r="BH9" s="105">
        <v>5</v>
      </c>
      <c r="BI9" s="65">
        <v>4</v>
      </c>
      <c r="BJ9" s="66">
        <v>5</v>
      </c>
      <c r="BK9" s="336"/>
      <c r="BL9" s="365"/>
      <c r="BM9" s="218">
        <f t="shared" si="2"/>
        <v>44.066666666666663</v>
      </c>
      <c r="BN9" s="222"/>
      <c r="BO9" s="223"/>
      <c r="BP9" s="221">
        <f t="shared" ref="BP9:BP22" si="5">IF(SUM(BM9,BN9:BO9)&lt;=100,SUM(BM9,BN9:BO9),100)</f>
        <v>44.066666666666663</v>
      </c>
      <c r="BQ9" s="42" t="str">
        <f t="shared" ref="BQ9:BQ22" si="6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FX</v>
      </c>
      <c r="BR9" s="107">
        <f t="shared" ref="BR9:BR22" si="7">IF(BP9&lt;50,2,IF(BP9&lt;74,3,IF(BP9&lt;87,4,5)))</f>
        <v>2</v>
      </c>
      <c r="BS9" s="354">
        <v>22.03</v>
      </c>
      <c r="BT9" s="358">
        <v>31.08</v>
      </c>
      <c r="BU9" s="356">
        <v>32.75</v>
      </c>
      <c r="BV9" s="138" t="s">
        <v>157</v>
      </c>
      <c r="BW9" s="76"/>
      <c r="BX9" s="84"/>
    </row>
    <row r="10" spans="1:76" ht="15" customHeight="1" thickBot="1" x14ac:dyDescent="0.3">
      <c r="A10" s="91">
        <v>3</v>
      </c>
      <c r="B10" s="183" t="s">
        <v>108</v>
      </c>
      <c r="C10" s="175"/>
      <c r="D10" s="112">
        <v>4</v>
      </c>
      <c r="E10" s="10">
        <v>4</v>
      </c>
      <c r="F10" s="155">
        <v>4</v>
      </c>
      <c r="G10" s="175"/>
      <c r="H10" s="10">
        <v>4</v>
      </c>
      <c r="I10" s="10"/>
      <c r="J10" s="132"/>
      <c r="K10" s="278"/>
      <c r="L10" s="11"/>
      <c r="M10" s="10"/>
      <c r="N10" s="12"/>
      <c r="O10" s="13"/>
      <c r="P10" s="11">
        <v>5</v>
      </c>
      <c r="Q10" s="213">
        <f t="shared" si="0"/>
        <v>8.4</v>
      </c>
      <c r="R10" s="41">
        <f t="shared" si="3"/>
        <v>1</v>
      </c>
      <c r="S10" s="175">
        <v>1</v>
      </c>
      <c r="T10" s="11">
        <v>4</v>
      </c>
      <c r="U10" s="10"/>
      <c r="V10" s="13">
        <v>3</v>
      </c>
      <c r="W10" s="175"/>
      <c r="X10" s="12"/>
      <c r="Y10" s="141"/>
      <c r="Z10" s="54"/>
      <c r="AA10" s="175">
        <v>1</v>
      </c>
      <c r="AB10" s="11"/>
      <c r="AC10" s="10"/>
      <c r="AD10" s="54"/>
      <c r="AE10" s="215">
        <f t="shared" si="1"/>
        <v>8.6999999999999993</v>
      </c>
      <c r="AF10" s="41">
        <f t="shared" si="4"/>
        <v>0</v>
      </c>
      <c r="AG10" s="203" t="s">
        <v>199</v>
      </c>
      <c r="AH10" s="11"/>
      <c r="AI10" s="106"/>
      <c r="AJ10" s="106"/>
      <c r="AK10" s="21"/>
      <c r="AL10" s="59"/>
      <c r="AM10" s="273">
        <v>1</v>
      </c>
      <c r="AN10" s="59"/>
      <c r="AO10" s="10"/>
      <c r="AP10" s="106">
        <v>5</v>
      </c>
      <c r="AQ10" s="21"/>
      <c r="AR10" s="106">
        <v>5</v>
      </c>
      <c r="AS10" s="273">
        <v>1</v>
      </c>
      <c r="AT10" s="106"/>
      <c r="AU10" s="106"/>
      <c r="AV10" s="106">
        <v>5</v>
      </c>
      <c r="AW10" s="106"/>
      <c r="AX10" s="151"/>
      <c r="AY10" s="23"/>
      <c r="AZ10" s="24"/>
      <c r="BA10" s="24"/>
      <c r="BB10" s="24"/>
      <c r="BC10" s="105"/>
      <c r="BD10" s="105"/>
      <c r="BE10" s="24"/>
      <c r="BF10" s="63"/>
      <c r="BG10" s="24"/>
      <c r="BH10" s="24">
        <v>5</v>
      </c>
      <c r="BI10" s="65"/>
      <c r="BJ10" s="66">
        <v>5</v>
      </c>
      <c r="BK10" s="336"/>
      <c r="BL10" s="365"/>
      <c r="BM10" s="218">
        <f t="shared" si="2"/>
        <v>23.8</v>
      </c>
      <c r="BN10" s="219"/>
      <c r="BO10" s="220"/>
      <c r="BP10" s="221">
        <f t="shared" si="5"/>
        <v>23.8</v>
      </c>
      <c r="BQ10" s="42" t="str">
        <f t="shared" si="6"/>
        <v>F</v>
      </c>
      <c r="BR10" s="107">
        <f t="shared" si="7"/>
        <v>2</v>
      </c>
      <c r="BV10" s="77"/>
      <c r="BW10" s="76"/>
      <c r="BX10" s="84"/>
    </row>
    <row r="11" spans="1:76" ht="15" customHeight="1" thickBot="1" x14ac:dyDescent="0.3">
      <c r="A11" s="91">
        <v>4</v>
      </c>
      <c r="B11" s="182" t="s">
        <v>119</v>
      </c>
      <c r="C11" s="175">
        <v>1</v>
      </c>
      <c r="D11" s="112">
        <v>5</v>
      </c>
      <c r="E11" s="10"/>
      <c r="F11" s="155"/>
      <c r="G11" s="175"/>
      <c r="H11" s="130"/>
      <c r="I11" s="10">
        <v>5</v>
      </c>
      <c r="J11" s="132"/>
      <c r="K11" s="278"/>
      <c r="L11" s="11"/>
      <c r="M11" s="10"/>
      <c r="N11" s="12"/>
      <c r="O11" s="13"/>
      <c r="P11" s="11">
        <v>5</v>
      </c>
      <c r="Q11" s="213">
        <f t="shared" si="0"/>
        <v>6.4</v>
      </c>
      <c r="R11" s="41">
        <f t="shared" si="3"/>
        <v>0</v>
      </c>
      <c r="S11" s="175"/>
      <c r="T11" s="105"/>
      <c r="U11" s="10"/>
      <c r="V11" s="13">
        <v>5</v>
      </c>
      <c r="W11" s="175">
        <v>1</v>
      </c>
      <c r="X11" s="12"/>
      <c r="Y11" s="141"/>
      <c r="Z11" s="54"/>
      <c r="AA11" s="175"/>
      <c r="AB11" s="105"/>
      <c r="AC11" s="10"/>
      <c r="AD11" s="54"/>
      <c r="AE11" s="215">
        <f t="shared" si="1"/>
        <v>6.2</v>
      </c>
      <c r="AF11" s="41">
        <f t="shared" si="4"/>
        <v>0</v>
      </c>
      <c r="AG11" s="175">
        <v>1</v>
      </c>
      <c r="AH11" s="11"/>
      <c r="AI11" s="106"/>
      <c r="AJ11" s="106"/>
      <c r="AK11" s="21"/>
      <c r="AL11" s="59"/>
      <c r="AM11" s="273"/>
      <c r="AN11" s="59"/>
      <c r="AO11" s="10"/>
      <c r="AP11" s="106">
        <v>5</v>
      </c>
      <c r="AQ11" s="21"/>
      <c r="AR11" s="106">
        <v>5</v>
      </c>
      <c r="AS11" s="273">
        <v>1</v>
      </c>
      <c r="AT11" s="106"/>
      <c r="AU11" s="106"/>
      <c r="AV11" s="106">
        <v>5</v>
      </c>
      <c r="AW11" s="106"/>
      <c r="AX11" s="151"/>
      <c r="AY11" s="14"/>
      <c r="AZ11" s="105"/>
      <c r="BA11" s="105"/>
      <c r="BB11" s="105"/>
      <c r="BC11" s="105"/>
      <c r="BD11" s="105"/>
      <c r="BE11" s="105"/>
      <c r="BF11" s="63"/>
      <c r="BG11" s="105"/>
      <c r="BH11" s="105">
        <v>5</v>
      </c>
      <c r="BI11" s="65"/>
      <c r="BJ11" s="66">
        <v>5</v>
      </c>
      <c r="BK11" s="336"/>
      <c r="BL11" s="365"/>
      <c r="BM11" s="218">
        <f t="shared" si="2"/>
        <v>22.133333333333336</v>
      </c>
      <c r="BN11" s="222"/>
      <c r="BO11" s="223"/>
      <c r="BP11" s="221">
        <f t="shared" si="5"/>
        <v>22.133333333333336</v>
      </c>
      <c r="BQ11" s="42" t="str">
        <f t="shared" si="6"/>
        <v>F</v>
      </c>
      <c r="BR11" s="107">
        <f t="shared" si="7"/>
        <v>2</v>
      </c>
      <c r="BS11" s="350"/>
      <c r="BT11" s="327"/>
      <c r="BU11" s="349"/>
      <c r="BV11" s="77" t="s">
        <v>159</v>
      </c>
      <c r="BW11" s="145"/>
      <c r="BX11" s="146"/>
    </row>
    <row r="12" spans="1:76" ht="16.5" customHeight="1" thickBot="1" x14ac:dyDescent="0.3">
      <c r="A12" s="91">
        <v>5</v>
      </c>
      <c r="B12" s="183" t="s">
        <v>120</v>
      </c>
      <c r="C12" s="175">
        <v>1</v>
      </c>
      <c r="D12" s="112">
        <v>4</v>
      </c>
      <c r="E12" s="10">
        <v>4</v>
      </c>
      <c r="F12" s="155">
        <v>5</v>
      </c>
      <c r="G12" s="175"/>
      <c r="H12" s="10">
        <v>4</v>
      </c>
      <c r="I12" s="10"/>
      <c r="J12" s="132"/>
      <c r="K12" s="278">
        <v>1</v>
      </c>
      <c r="L12" s="11"/>
      <c r="M12" s="10">
        <v>4</v>
      </c>
      <c r="N12" s="12">
        <v>4</v>
      </c>
      <c r="O12" s="13"/>
      <c r="P12" s="11">
        <v>5</v>
      </c>
      <c r="Q12" s="213">
        <f t="shared" si="0"/>
        <v>12.8</v>
      </c>
      <c r="R12" s="41">
        <f t="shared" si="3"/>
        <v>1</v>
      </c>
      <c r="S12" s="175">
        <v>1</v>
      </c>
      <c r="T12" s="11">
        <v>4</v>
      </c>
      <c r="U12" s="10">
        <v>5</v>
      </c>
      <c r="V12" s="13">
        <v>4</v>
      </c>
      <c r="W12" s="175">
        <v>1</v>
      </c>
      <c r="X12" s="12"/>
      <c r="Y12" s="141"/>
      <c r="Z12" s="54">
        <v>3</v>
      </c>
      <c r="AA12" s="175">
        <v>1</v>
      </c>
      <c r="AB12" s="11">
        <v>4</v>
      </c>
      <c r="AC12" s="10">
        <v>4</v>
      </c>
      <c r="AD12" s="54"/>
      <c r="AE12" s="215">
        <f t="shared" si="1"/>
        <v>19.899999999999999</v>
      </c>
      <c r="AF12" s="41">
        <f t="shared" si="4"/>
        <v>1</v>
      </c>
      <c r="AG12" s="175">
        <v>1</v>
      </c>
      <c r="AH12" s="11"/>
      <c r="AI12" s="106"/>
      <c r="AJ12" s="106"/>
      <c r="AK12" s="21"/>
      <c r="AL12" s="59">
        <v>3</v>
      </c>
      <c r="AM12" s="273">
        <v>1</v>
      </c>
      <c r="AN12" s="59"/>
      <c r="AO12" s="10"/>
      <c r="AP12" s="106"/>
      <c r="AQ12" s="21">
        <v>4</v>
      </c>
      <c r="AR12" s="106"/>
      <c r="AS12" s="273">
        <v>1</v>
      </c>
      <c r="AT12" s="106"/>
      <c r="AU12" s="106"/>
      <c r="AV12" s="106"/>
      <c r="AW12" s="106"/>
      <c r="AX12" s="151"/>
      <c r="AY12" s="14"/>
      <c r="AZ12" s="105"/>
      <c r="BA12" s="105"/>
      <c r="BB12" s="105"/>
      <c r="BC12" s="105"/>
      <c r="BD12" s="105"/>
      <c r="BE12" s="105"/>
      <c r="BF12" s="63"/>
      <c r="BG12" s="105"/>
      <c r="BH12" s="105"/>
      <c r="BI12" s="65"/>
      <c r="BJ12" s="66"/>
      <c r="BK12" s="336"/>
      <c r="BL12" s="365"/>
      <c r="BM12" s="218">
        <f t="shared" si="2"/>
        <v>19.933333333333334</v>
      </c>
      <c r="BN12" s="222"/>
      <c r="BO12" s="223"/>
      <c r="BP12" s="221">
        <f t="shared" si="5"/>
        <v>19.933333333333334</v>
      </c>
      <c r="BQ12" s="42" t="str">
        <f t="shared" si="6"/>
        <v>F</v>
      </c>
      <c r="BR12" s="107">
        <f t="shared" si="7"/>
        <v>2</v>
      </c>
      <c r="BS12" s="360">
        <v>12.36</v>
      </c>
      <c r="BT12" s="358">
        <v>22.08</v>
      </c>
      <c r="BU12" s="363">
        <v>25.75</v>
      </c>
      <c r="BV12" s="77" t="s">
        <v>36</v>
      </c>
      <c r="BW12" s="76"/>
      <c r="BX12" s="84"/>
    </row>
    <row r="13" spans="1:76" ht="15" customHeight="1" thickBot="1" x14ac:dyDescent="0.3">
      <c r="A13" s="91">
        <v>6</v>
      </c>
      <c r="B13" s="182" t="s">
        <v>109</v>
      </c>
      <c r="C13" s="175">
        <v>1</v>
      </c>
      <c r="D13" s="112">
        <v>4</v>
      </c>
      <c r="E13" s="10">
        <v>5</v>
      </c>
      <c r="F13" s="155"/>
      <c r="G13" s="175"/>
      <c r="H13" s="10">
        <v>5</v>
      </c>
      <c r="I13" s="10"/>
      <c r="J13" s="132"/>
      <c r="K13" s="278">
        <v>1</v>
      </c>
      <c r="L13" s="11"/>
      <c r="M13" s="10"/>
      <c r="N13" s="12"/>
      <c r="O13" s="13"/>
      <c r="P13" s="11">
        <v>5</v>
      </c>
      <c r="Q13" s="213">
        <f t="shared" si="0"/>
        <v>8.4</v>
      </c>
      <c r="R13" s="41">
        <f t="shared" si="3"/>
        <v>1</v>
      </c>
      <c r="S13" s="175">
        <v>1</v>
      </c>
      <c r="T13" s="11"/>
      <c r="U13" s="10"/>
      <c r="V13" s="13">
        <v>5</v>
      </c>
      <c r="W13" s="175"/>
      <c r="X13" s="155"/>
      <c r="Y13" s="141"/>
      <c r="Z13" s="46"/>
      <c r="AA13" s="175"/>
      <c r="AB13" s="11">
        <v>5</v>
      </c>
      <c r="AC13" s="10">
        <v>4</v>
      </c>
      <c r="AD13" s="54"/>
      <c r="AE13" s="215">
        <f t="shared" si="1"/>
        <v>11.7</v>
      </c>
      <c r="AF13" s="41">
        <f t="shared" si="4"/>
        <v>0</v>
      </c>
      <c r="AG13" s="175"/>
      <c r="AH13" s="11"/>
      <c r="AI13" s="106"/>
      <c r="AJ13" s="106"/>
      <c r="AK13" s="21"/>
      <c r="AL13" s="59"/>
      <c r="AM13" s="273">
        <v>1</v>
      </c>
      <c r="AN13" s="59"/>
      <c r="AO13" s="10"/>
      <c r="AP13" s="139">
        <v>5</v>
      </c>
      <c r="AQ13" s="21">
        <v>5</v>
      </c>
      <c r="AR13" s="106"/>
      <c r="AS13" s="273">
        <v>1</v>
      </c>
      <c r="AT13" s="106"/>
      <c r="AU13" s="106"/>
      <c r="AV13" s="106">
        <v>5</v>
      </c>
      <c r="AW13" s="106"/>
      <c r="AX13" s="25"/>
      <c r="AY13" s="14"/>
      <c r="AZ13" s="105"/>
      <c r="BA13" s="105"/>
      <c r="BB13" s="105"/>
      <c r="BC13" s="105"/>
      <c r="BD13" s="105"/>
      <c r="BE13" s="105"/>
      <c r="BF13" s="63"/>
      <c r="BG13" s="105"/>
      <c r="BH13" s="105">
        <v>5</v>
      </c>
      <c r="BI13" s="65"/>
      <c r="BJ13" s="66">
        <v>5</v>
      </c>
      <c r="BK13" s="336"/>
      <c r="BL13" s="365"/>
      <c r="BM13" s="218">
        <f t="shared" si="2"/>
        <v>25.8</v>
      </c>
      <c r="BN13" s="222"/>
      <c r="BO13" s="223"/>
      <c r="BP13" s="221">
        <f t="shared" si="5"/>
        <v>25.8</v>
      </c>
      <c r="BQ13" s="42" t="str">
        <f t="shared" si="6"/>
        <v>FX</v>
      </c>
      <c r="BR13" s="107">
        <f t="shared" si="7"/>
        <v>2</v>
      </c>
      <c r="BS13" s="360">
        <v>14.75</v>
      </c>
      <c r="BT13" s="358">
        <v>26.59</v>
      </c>
      <c r="BU13" s="349"/>
      <c r="BV13" s="77" t="s">
        <v>152</v>
      </c>
      <c r="BW13" s="137"/>
      <c r="BX13" s="84"/>
    </row>
    <row r="14" spans="1:76" ht="14.25" customHeight="1" thickBot="1" x14ac:dyDescent="0.3">
      <c r="A14" s="91">
        <v>7</v>
      </c>
      <c r="B14" s="183" t="s">
        <v>110</v>
      </c>
      <c r="C14" s="175">
        <v>1</v>
      </c>
      <c r="D14" s="112">
        <v>4</v>
      </c>
      <c r="E14" s="10">
        <v>5</v>
      </c>
      <c r="F14" s="155">
        <v>4</v>
      </c>
      <c r="G14" s="176"/>
      <c r="H14" s="10">
        <v>4</v>
      </c>
      <c r="I14" s="10">
        <v>5</v>
      </c>
      <c r="J14" s="132"/>
      <c r="K14" s="278">
        <v>1</v>
      </c>
      <c r="L14" s="11"/>
      <c r="M14" s="10">
        <v>5</v>
      </c>
      <c r="N14" s="12">
        <v>5</v>
      </c>
      <c r="O14" s="13"/>
      <c r="P14" s="11">
        <v>5</v>
      </c>
      <c r="Q14" s="213">
        <f t="shared" si="0"/>
        <v>15.6</v>
      </c>
      <c r="R14" s="41">
        <f t="shared" si="3"/>
        <v>2</v>
      </c>
      <c r="S14" s="175">
        <v>1</v>
      </c>
      <c r="T14" s="11">
        <v>4</v>
      </c>
      <c r="U14" s="10">
        <v>5</v>
      </c>
      <c r="V14" s="13">
        <v>5</v>
      </c>
      <c r="W14" s="176">
        <v>1</v>
      </c>
      <c r="X14" s="155">
        <v>4</v>
      </c>
      <c r="Y14" s="141"/>
      <c r="Z14" s="46">
        <v>5</v>
      </c>
      <c r="AA14" s="175">
        <v>1</v>
      </c>
      <c r="AB14" s="11">
        <v>4</v>
      </c>
      <c r="AC14" s="10">
        <v>5</v>
      </c>
      <c r="AD14" s="54"/>
      <c r="AE14" s="215">
        <f t="shared" si="1"/>
        <v>25.3</v>
      </c>
      <c r="AF14" s="41">
        <f t="shared" si="4"/>
        <v>1</v>
      </c>
      <c r="AG14" s="175">
        <v>1</v>
      </c>
      <c r="AH14" s="11"/>
      <c r="AI14" s="106"/>
      <c r="AJ14" s="106"/>
      <c r="AK14" s="21"/>
      <c r="AL14" s="59"/>
      <c r="AM14" s="273"/>
      <c r="AN14" s="59"/>
      <c r="AO14" s="10"/>
      <c r="AP14" s="106"/>
      <c r="AQ14" s="21">
        <v>5</v>
      </c>
      <c r="AR14" s="106"/>
      <c r="AS14" s="273"/>
      <c r="AT14" s="106"/>
      <c r="AU14" s="106"/>
      <c r="AV14" s="106">
        <v>5</v>
      </c>
      <c r="AW14" s="106"/>
      <c r="AX14" s="151"/>
      <c r="AY14" s="14"/>
      <c r="AZ14" s="105"/>
      <c r="BA14" s="105"/>
      <c r="BB14" s="105"/>
      <c r="BC14" s="105"/>
      <c r="BD14" s="105">
        <v>4</v>
      </c>
      <c r="BE14" s="105">
        <v>5</v>
      </c>
      <c r="BF14" s="63"/>
      <c r="BG14" s="105"/>
      <c r="BH14" s="105"/>
      <c r="BI14" s="65"/>
      <c r="BJ14" s="66">
        <v>5</v>
      </c>
      <c r="BK14" s="336"/>
      <c r="BL14" s="365"/>
      <c r="BM14" s="218">
        <f t="shared" si="2"/>
        <v>33.533333333333331</v>
      </c>
      <c r="BN14" s="222"/>
      <c r="BO14" s="223"/>
      <c r="BP14" s="221">
        <f t="shared" si="5"/>
        <v>33.533333333333331</v>
      </c>
      <c r="BQ14" s="42" t="str">
        <f t="shared" si="6"/>
        <v>FX</v>
      </c>
      <c r="BR14" s="107">
        <f t="shared" si="7"/>
        <v>2</v>
      </c>
      <c r="BS14" s="350"/>
      <c r="BT14" s="327"/>
      <c r="BU14" s="349"/>
      <c r="BV14" s="77"/>
      <c r="BW14" s="137"/>
      <c r="BX14" s="84"/>
    </row>
    <row r="15" spans="1:76" ht="15.75" customHeight="1" thickBot="1" x14ac:dyDescent="0.3">
      <c r="A15" s="91">
        <v>8</v>
      </c>
      <c r="B15" s="182" t="s">
        <v>111</v>
      </c>
      <c r="C15" s="175">
        <v>1</v>
      </c>
      <c r="D15" s="112">
        <v>4</v>
      </c>
      <c r="E15" s="10">
        <v>4</v>
      </c>
      <c r="F15" s="155"/>
      <c r="G15" s="175"/>
      <c r="H15" s="10">
        <v>4</v>
      </c>
      <c r="I15" s="10">
        <v>5</v>
      </c>
      <c r="J15" s="132"/>
      <c r="K15" s="278">
        <v>1</v>
      </c>
      <c r="L15" s="11"/>
      <c r="M15" s="10"/>
      <c r="N15" s="12">
        <v>4</v>
      </c>
      <c r="O15" s="13"/>
      <c r="P15" s="11">
        <v>5</v>
      </c>
      <c r="Q15" s="213">
        <f t="shared" si="0"/>
        <v>11.2</v>
      </c>
      <c r="R15" s="41">
        <f t="shared" si="3"/>
        <v>1</v>
      </c>
      <c r="S15" s="175">
        <v>1</v>
      </c>
      <c r="T15" s="11">
        <v>4</v>
      </c>
      <c r="U15" s="10">
        <v>4</v>
      </c>
      <c r="V15" s="13">
        <v>4</v>
      </c>
      <c r="W15" s="175">
        <v>1</v>
      </c>
      <c r="X15" s="155"/>
      <c r="Y15" s="141"/>
      <c r="Z15" s="46">
        <v>4</v>
      </c>
      <c r="AA15" s="175"/>
      <c r="AB15" s="11">
        <v>4</v>
      </c>
      <c r="AC15" s="10">
        <v>4</v>
      </c>
      <c r="AD15" s="54"/>
      <c r="AE15" s="215">
        <f t="shared" si="1"/>
        <v>18.600000000000001</v>
      </c>
      <c r="AF15" s="41">
        <f t="shared" si="4"/>
        <v>1</v>
      </c>
      <c r="AG15" s="175">
        <v>1</v>
      </c>
      <c r="AH15" s="11"/>
      <c r="AI15" s="106"/>
      <c r="AJ15" s="106"/>
      <c r="AK15" s="21"/>
      <c r="AL15" s="59"/>
      <c r="AM15" s="273">
        <v>1</v>
      </c>
      <c r="AN15" s="59"/>
      <c r="AO15" s="10"/>
      <c r="AP15" s="21"/>
      <c r="AQ15" s="21">
        <v>4</v>
      </c>
      <c r="AR15" s="106"/>
      <c r="AS15" s="273">
        <v>1</v>
      </c>
      <c r="AT15" s="106"/>
      <c r="AU15" s="106"/>
      <c r="AV15" s="106"/>
      <c r="AW15" s="106"/>
      <c r="AX15" s="151"/>
      <c r="AY15" s="14"/>
      <c r="AZ15" s="105"/>
      <c r="BA15" s="105"/>
      <c r="BB15" s="105"/>
      <c r="BC15" s="105"/>
      <c r="BD15" s="105">
        <v>5</v>
      </c>
      <c r="BE15" s="105">
        <v>5</v>
      </c>
      <c r="BF15" s="63"/>
      <c r="BG15" s="105">
        <v>4</v>
      </c>
      <c r="BH15" s="105"/>
      <c r="BI15" s="65"/>
      <c r="BJ15" s="66"/>
      <c r="BK15" s="336"/>
      <c r="BL15" s="365"/>
      <c r="BM15" s="218">
        <f t="shared" si="2"/>
        <v>26.400000000000002</v>
      </c>
      <c r="BN15" s="222"/>
      <c r="BO15" s="223"/>
      <c r="BP15" s="221">
        <f t="shared" si="5"/>
        <v>26.400000000000002</v>
      </c>
      <c r="BQ15" s="42" t="str">
        <f t="shared" si="6"/>
        <v>FX</v>
      </c>
      <c r="BR15" s="107">
        <f t="shared" si="7"/>
        <v>2</v>
      </c>
      <c r="BS15" s="361">
        <v>19.3</v>
      </c>
      <c r="BT15" s="327"/>
      <c r="BU15" s="349"/>
      <c r="BV15" s="77" t="s">
        <v>155</v>
      </c>
      <c r="BW15" s="76"/>
      <c r="BX15" s="84"/>
    </row>
    <row r="16" spans="1:76" ht="15.75" customHeight="1" thickBot="1" x14ac:dyDescent="0.3">
      <c r="A16" s="92">
        <v>9</v>
      </c>
      <c r="B16" s="183" t="s">
        <v>112</v>
      </c>
      <c r="C16" s="175">
        <v>1</v>
      </c>
      <c r="D16" s="10">
        <v>4</v>
      </c>
      <c r="E16" s="10">
        <v>4</v>
      </c>
      <c r="F16" s="155"/>
      <c r="G16" s="176"/>
      <c r="H16" s="10">
        <v>4</v>
      </c>
      <c r="I16" s="10">
        <v>5</v>
      </c>
      <c r="J16" s="46"/>
      <c r="K16" s="278">
        <v>1</v>
      </c>
      <c r="L16" s="11"/>
      <c r="M16" s="131"/>
      <c r="N16" s="12">
        <v>4</v>
      </c>
      <c r="O16" s="169"/>
      <c r="P16" s="11">
        <v>5</v>
      </c>
      <c r="Q16" s="213">
        <f t="shared" si="0"/>
        <v>11.2</v>
      </c>
      <c r="R16" s="41">
        <f t="shared" si="3"/>
        <v>1</v>
      </c>
      <c r="S16" s="273">
        <v>1</v>
      </c>
      <c r="T16" s="11">
        <v>4</v>
      </c>
      <c r="U16" s="106">
        <v>4</v>
      </c>
      <c r="V16" s="22">
        <v>4</v>
      </c>
      <c r="W16" s="176">
        <v>1</v>
      </c>
      <c r="X16" s="155"/>
      <c r="Y16" s="141"/>
      <c r="Z16" s="46">
        <v>4</v>
      </c>
      <c r="AA16" s="175"/>
      <c r="AB16" s="11">
        <v>4</v>
      </c>
      <c r="AC16" s="106">
        <v>4</v>
      </c>
      <c r="AD16" s="54"/>
      <c r="AE16" s="215">
        <f t="shared" si="1"/>
        <v>18.600000000000001</v>
      </c>
      <c r="AF16" s="41">
        <f t="shared" si="4"/>
        <v>1</v>
      </c>
      <c r="AG16" s="273"/>
      <c r="AH16" s="11"/>
      <c r="AI16" s="106"/>
      <c r="AJ16" s="106"/>
      <c r="AK16" s="21"/>
      <c r="AL16" s="59"/>
      <c r="AM16" s="273">
        <v>1</v>
      </c>
      <c r="AN16" s="59"/>
      <c r="AO16" s="10">
        <v>4</v>
      </c>
      <c r="AP16" s="106"/>
      <c r="AQ16" s="21">
        <v>4</v>
      </c>
      <c r="AR16" s="106"/>
      <c r="AS16" s="273"/>
      <c r="AT16" s="106"/>
      <c r="AU16" s="106"/>
      <c r="AV16" s="106"/>
      <c r="AW16" s="106"/>
      <c r="AX16" s="151"/>
      <c r="AY16" s="14"/>
      <c r="AZ16" s="105"/>
      <c r="BA16" s="105"/>
      <c r="BB16" s="105"/>
      <c r="BC16" s="105"/>
      <c r="BD16" s="105">
        <v>4</v>
      </c>
      <c r="BE16" s="105">
        <v>5</v>
      </c>
      <c r="BF16" s="63"/>
      <c r="BG16" s="105">
        <v>4</v>
      </c>
      <c r="BH16" s="105"/>
      <c r="BI16" s="65"/>
      <c r="BJ16" s="66"/>
      <c r="BK16" s="336"/>
      <c r="BL16" s="365"/>
      <c r="BM16" s="218">
        <f t="shared" si="2"/>
        <v>27.066666666666666</v>
      </c>
      <c r="BN16" s="222"/>
      <c r="BO16" s="223"/>
      <c r="BP16" s="221">
        <f t="shared" si="5"/>
        <v>27.066666666666666</v>
      </c>
      <c r="BQ16" s="42" t="str">
        <f t="shared" si="6"/>
        <v>FX</v>
      </c>
      <c r="BR16" s="107">
        <f t="shared" si="7"/>
        <v>2</v>
      </c>
      <c r="BS16" s="361">
        <v>16.829999999999998</v>
      </c>
      <c r="BT16" s="327"/>
      <c r="BU16" s="349"/>
      <c r="BV16" s="77" t="s">
        <v>154</v>
      </c>
      <c r="BW16" s="76"/>
      <c r="BX16" s="84"/>
    </row>
    <row r="17" spans="1:76" ht="15.75" customHeight="1" thickBot="1" x14ac:dyDescent="0.3">
      <c r="A17" s="119">
        <v>10</v>
      </c>
      <c r="B17" s="182" t="s">
        <v>113</v>
      </c>
      <c r="C17" s="175">
        <v>1</v>
      </c>
      <c r="D17" s="10">
        <v>5</v>
      </c>
      <c r="E17" s="10">
        <v>4</v>
      </c>
      <c r="F17" s="155">
        <v>4</v>
      </c>
      <c r="G17" s="175"/>
      <c r="H17" s="10">
        <v>4</v>
      </c>
      <c r="I17" s="10">
        <v>5</v>
      </c>
      <c r="J17" s="46"/>
      <c r="K17" s="278">
        <v>1</v>
      </c>
      <c r="L17" s="11"/>
      <c r="M17" s="131"/>
      <c r="N17" s="12">
        <v>5</v>
      </c>
      <c r="O17" s="169"/>
      <c r="P17" s="11">
        <v>5</v>
      </c>
      <c r="Q17" s="213">
        <f t="shared" si="0"/>
        <v>13.6</v>
      </c>
      <c r="R17" s="41">
        <f t="shared" si="3"/>
        <v>1</v>
      </c>
      <c r="S17" s="175"/>
      <c r="T17" s="11">
        <v>5</v>
      </c>
      <c r="U17" s="10"/>
      <c r="V17" s="13">
        <v>5</v>
      </c>
      <c r="W17" s="175">
        <v>1</v>
      </c>
      <c r="X17" s="155"/>
      <c r="Y17" s="141"/>
      <c r="Z17" s="46"/>
      <c r="AA17" s="175">
        <v>1</v>
      </c>
      <c r="AB17" s="11"/>
      <c r="AC17" s="106"/>
      <c r="AD17" s="54"/>
      <c r="AE17" s="215">
        <f t="shared" si="1"/>
        <v>12.8</v>
      </c>
      <c r="AF17" s="41">
        <f t="shared" si="4"/>
        <v>0</v>
      </c>
      <c r="AG17" s="273"/>
      <c r="AH17" s="11"/>
      <c r="AI17" s="106"/>
      <c r="AJ17" s="106"/>
      <c r="AK17" s="21"/>
      <c r="AL17" s="59"/>
      <c r="AM17" s="273"/>
      <c r="AN17" s="59">
        <v>4</v>
      </c>
      <c r="AO17" s="10">
        <v>4</v>
      </c>
      <c r="AP17" s="106"/>
      <c r="AQ17" s="21"/>
      <c r="AR17" s="106"/>
      <c r="AS17" s="273">
        <v>1</v>
      </c>
      <c r="AT17" s="106"/>
      <c r="AU17" s="106"/>
      <c r="AV17" s="106"/>
      <c r="AW17" s="106"/>
      <c r="AX17" s="151"/>
      <c r="AY17" s="14"/>
      <c r="AZ17" s="105"/>
      <c r="BA17" s="105"/>
      <c r="BB17" s="105"/>
      <c r="BC17" s="105"/>
      <c r="BD17" s="105"/>
      <c r="BE17" s="105"/>
      <c r="BF17" s="63"/>
      <c r="BG17" s="105"/>
      <c r="BH17" s="105"/>
      <c r="BI17" s="65"/>
      <c r="BJ17" s="66"/>
      <c r="BK17" s="336"/>
      <c r="BL17" s="365"/>
      <c r="BM17" s="218">
        <f t="shared" si="2"/>
        <v>14.533333333333333</v>
      </c>
      <c r="BN17" s="222"/>
      <c r="BO17" s="223"/>
      <c r="BP17" s="221">
        <f t="shared" si="5"/>
        <v>14.533333333333333</v>
      </c>
      <c r="BQ17" s="42" t="str">
        <f t="shared" si="6"/>
        <v>F</v>
      </c>
      <c r="BR17" s="107">
        <f t="shared" si="7"/>
        <v>2</v>
      </c>
      <c r="BS17" s="354">
        <v>27.6</v>
      </c>
      <c r="BT17" s="358">
        <v>0</v>
      </c>
      <c r="BU17" s="349"/>
      <c r="BV17" s="77" t="s">
        <v>150</v>
      </c>
      <c r="BW17" s="76"/>
      <c r="BX17" s="84"/>
    </row>
    <row r="18" spans="1:76" ht="15.75" customHeight="1" thickBot="1" x14ac:dyDescent="0.3">
      <c r="A18" s="120">
        <v>11</v>
      </c>
      <c r="B18" s="183" t="s">
        <v>114</v>
      </c>
      <c r="C18" s="177">
        <v>1</v>
      </c>
      <c r="D18" s="112">
        <v>5</v>
      </c>
      <c r="E18" s="112">
        <v>4</v>
      </c>
      <c r="F18" s="167">
        <v>5</v>
      </c>
      <c r="G18" s="177"/>
      <c r="H18" s="112">
        <v>5</v>
      </c>
      <c r="I18" s="112">
        <v>5</v>
      </c>
      <c r="J18" s="132">
        <v>5</v>
      </c>
      <c r="K18" s="279">
        <v>1</v>
      </c>
      <c r="L18" s="112"/>
      <c r="M18" s="112">
        <v>5</v>
      </c>
      <c r="N18" s="167">
        <v>5</v>
      </c>
      <c r="O18" s="56"/>
      <c r="P18" s="112">
        <v>5</v>
      </c>
      <c r="Q18" s="213">
        <f t="shared" si="0"/>
        <v>18.399999999999999</v>
      </c>
      <c r="R18" s="41">
        <f t="shared" si="3"/>
        <v>2</v>
      </c>
      <c r="S18" s="177">
        <v>1</v>
      </c>
      <c r="T18" s="105">
        <v>5</v>
      </c>
      <c r="U18" s="105">
        <v>5</v>
      </c>
      <c r="V18" s="14">
        <v>4</v>
      </c>
      <c r="W18" s="177">
        <v>1</v>
      </c>
      <c r="X18" s="156">
        <v>5</v>
      </c>
      <c r="Y18" s="45">
        <v>4</v>
      </c>
      <c r="Z18" s="55">
        <v>5</v>
      </c>
      <c r="AA18" s="283">
        <v>1</v>
      </c>
      <c r="AB18" s="105">
        <v>5</v>
      </c>
      <c r="AC18" s="105">
        <v>5</v>
      </c>
      <c r="AD18" s="25">
        <v>4</v>
      </c>
      <c r="AE18" s="215">
        <f t="shared" si="1"/>
        <v>31.7</v>
      </c>
      <c r="AF18" s="41">
        <f t="shared" si="4"/>
        <v>2</v>
      </c>
      <c r="AG18" s="177">
        <v>1</v>
      </c>
      <c r="AH18" s="105">
        <v>5</v>
      </c>
      <c r="AI18" s="105">
        <v>5</v>
      </c>
      <c r="AJ18" s="105">
        <v>5</v>
      </c>
      <c r="AK18" s="139"/>
      <c r="AL18" s="108"/>
      <c r="AM18" s="177">
        <v>1</v>
      </c>
      <c r="AN18" s="108">
        <v>4</v>
      </c>
      <c r="AO18" s="112">
        <v>5</v>
      </c>
      <c r="AP18" s="105">
        <v>4</v>
      </c>
      <c r="AQ18" s="139">
        <v>5</v>
      </c>
      <c r="AR18" s="106">
        <v>5</v>
      </c>
      <c r="AS18" s="177">
        <v>1</v>
      </c>
      <c r="AT18" s="105">
        <v>5</v>
      </c>
      <c r="AU18" s="105">
        <v>5</v>
      </c>
      <c r="AV18" s="105">
        <v>5</v>
      </c>
      <c r="AW18" s="105">
        <v>5</v>
      </c>
      <c r="AX18" s="25">
        <v>5</v>
      </c>
      <c r="AY18" s="14"/>
      <c r="AZ18" s="105">
        <v>5</v>
      </c>
      <c r="BA18" s="105"/>
      <c r="BB18" s="105"/>
      <c r="BC18" s="105">
        <v>5</v>
      </c>
      <c r="BD18" s="105"/>
      <c r="BE18" s="105">
        <v>5</v>
      </c>
      <c r="BF18" s="63"/>
      <c r="BG18" s="105"/>
      <c r="BH18" s="105">
        <v>4</v>
      </c>
      <c r="BI18" s="65">
        <v>5</v>
      </c>
      <c r="BJ18" s="66">
        <v>5</v>
      </c>
      <c r="BK18" s="336"/>
      <c r="BL18" s="344" t="s">
        <v>220</v>
      </c>
      <c r="BM18" s="218">
        <f t="shared" si="2"/>
        <v>80</v>
      </c>
      <c r="BN18" s="222">
        <v>10</v>
      </c>
      <c r="BO18" s="223">
        <v>8</v>
      </c>
      <c r="BP18" s="221">
        <f t="shared" si="5"/>
        <v>98</v>
      </c>
      <c r="BQ18" s="42" t="str">
        <f t="shared" si="6"/>
        <v>A+</v>
      </c>
      <c r="BR18" s="107">
        <f t="shared" si="7"/>
        <v>5</v>
      </c>
      <c r="BS18" s="354">
        <v>28.85</v>
      </c>
      <c r="BT18" s="355">
        <v>41.42</v>
      </c>
      <c r="BU18" s="356">
        <v>40.090000000000003</v>
      </c>
      <c r="BV18" s="77" t="s">
        <v>38</v>
      </c>
      <c r="BW18" s="137"/>
      <c r="BX18" s="84"/>
    </row>
    <row r="19" spans="1:76" ht="15.75" customHeight="1" thickBot="1" x14ac:dyDescent="0.3">
      <c r="A19" s="120">
        <v>12</v>
      </c>
      <c r="B19" s="182" t="s">
        <v>115</v>
      </c>
      <c r="C19" s="177">
        <v>1</v>
      </c>
      <c r="D19" s="112">
        <v>5</v>
      </c>
      <c r="E19" s="112">
        <v>4</v>
      </c>
      <c r="F19" s="167"/>
      <c r="G19" s="177"/>
      <c r="H19" s="112">
        <v>4</v>
      </c>
      <c r="I19" s="112">
        <v>5</v>
      </c>
      <c r="J19" s="132">
        <v>5</v>
      </c>
      <c r="K19" s="279">
        <v>1</v>
      </c>
      <c r="L19" s="112"/>
      <c r="M19" s="112"/>
      <c r="N19" s="167">
        <v>5</v>
      </c>
      <c r="O19" s="56"/>
      <c r="P19" s="112">
        <v>5</v>
      </c>
      <c r="Q19" s="213">
        <f t="shared" si="0"/>
        <v>14</v>
      </c>
      <c r="R19" s="41">
        <f t="shared" si="3"/>
        <v>2</v>
      </c>
      <c r="S19" s="177"/>
      <c r="T19" s="105">
        <v>5</v>
      </c>
      <c r="U19" s="105">
        <v>5</v>
      </c>
      <c r="V19" s="14">
        <v>4</v>
      </c>
      <c r="W19" s="177">
        <v>1</v>
      </c>
      <c r="X19" s="156"/>
      <c r="Y19" s="45"/>
      <c r="Z19" s="55">
        <v>5</v>
      </c>
      <c r="AA19" s="283">
        <v>1</v>
      </c>
      <c r="AB19" s="105">
        <v>5</v>
      </c>
      <c r="AC19" s="105">
        <v>5</v>
      </c>
      <c r="AD19" s="25">
        <v>5</v>
      </c>
      <c r="AE19" s="215">
        <f t="shared" si="1"/>
        <v>25</v>
      </c>
      <c r="AF19" s="41">
        <f t="shared" si="4"/>
        <v>1</v>
      </c>
      <c r="AG19" s="177">
        <v>1</v>
      </c>
      <c r="AH19" s="105"/>
      <c r="AI19" s="105"/>
      <c r="AJ19" s="105"/>
      <c r="AK19" s="139"/>
      <c r="AL19" s="108"/>
      <c r="AM19" s="177"/>
      <c r="AN19" s="108"/>
      <c r="AO19" s="112"/>
      <c r="AP19" s="105">
        <v>5</v>
      </c>
      <c r="AQ19" s="139">
        <v>5</v>
      </c>
      <c r="AR19" s="106"/>
      <c r="AS19" s="177"/>
      <c r="AT19" s="105"/>
      <c r="AU19" s="105"/>
      <c r="AV19" s="105"/>
      <c r="AW19" s="105"/>
      <c r="AX19" s="25"/>
      <c r="AY19" s="14"/>
      <c r="AZ19" s="105"/>
      <c r="BA19" s="105"/>
      <c r="BB19" s="105"/>
      <c r="BC19" s="105">
        <v>5</v>
      </c>
      <c r="BD19" s="105"/>
      <c r="BE19" s="105">
        <v>5</v>
      </c>
      <c r="BF19" s="63"/>
      <c r="BG19" s="105"/>
      <c r="BH19" s="105">
        <v>5</v>
      </c>
      <c r="BI19" s="65"/>
      <c r="BJ19" s="66"/>
      <c r="BK19" s="336"/>
      <c r="BL19" s="365"/>
      <c r="BM19" s="218">
        <f t="shared" si="2"/>
        <v>34</v>
      </c>
      <c r="BN19" s="222">
        <v>5</v>
      </c>
      <c r="BO19" s="223"/>
      <c r="BP19" s="221">
        <f t="shared" si="5"/>
        <v>39</v>
      </c>
      <c r="BQ19" s="42" t="str">
        <f t="shared" si="6"/>
        <v>FX</v>
      </c>
      <c r="BR19" s="107">
        <f t="shared" si="7"/>
        <v>2</v>
      </c>
      <c r="BS19" s="350"/>
      <c r="BT19" s="327"/>
      <c r="BU19" s="349"/>
      <c r="BV19" s="77" t="s">
        <v>153</v>
      </c>
      <c r="BW19" s="137"/>
      <c r="BX19" s="84"/>
    </row>
    <row r="20" spans="1:76" ht="15.75" customHeight="1" thickBot="1" x14ac:dyDescent="0.3">
      <c r="A20" s="120">
        <v>13</v>
      </c>
      <c r="B20" s="183" t="s">
        <v>116</v>
      </c>
      <c r="C20" s="177">
        <v>1</v>
      </c>
      <c r="D20" s="112">
        <v>4</v>
      </c>
      <c r="E20" s="112">
        <v>4</v>
      </c>
      <c r="F20" s="167"/>
      <c r="G20" s="177"/>
      <c r="H20" s="112">
        <v>4</v>
      </c>
      <c r="I20" s="112">
        <v>5</v>
      </c>
      <c r="J20" s="132"/>
      <c r="K20" s="279">
        <v>1</v>
      </c>
      <c r="L20" s="112"/>
      <c r="M20" s="112"/>
      <c r="N20" s="162">
        <v>4</v>
      </c>
      <c r="O20" s="163"/>
      <c r="P20" s="15">
        <v>5</v>
      </c>
      <c r="Q20" s="213">
        <f t="shared" si="0"/>
        <v>11.2</v>
      </c>
      <c r="R20" s="41">
        <f t="shared" si="3"/>
        <v>1</v>
      </c>
      <c r="S20" s="311">
        <v>1</v>
      </c>
      <c r="T20" s="10">
        <v>5</v>
      </c>
      <c r="U20" s="15">
        <v>5</v>
      </c>
      <c r="V20" s="196">
        <v>5</v>
      </c>
      <c r="W20" s="177">
        <v>1</v>
      </c>
      <c r="X20" s="162">
        <v>4</v>
      </c>
      <c r="Y20" s="45"/>
      <c r="Z20" s="55"/>
      <c r="AA20" s="283">
        <v>1</v>
      </c>
      <c r="AB20" s="105"/>
      <c r="AC20" s="105">
        <v>4</v>
      </c>
      <c r="AD20" s="25"/>
      <c r="AE20" s="215">
        <f t="shared" si="1"/>
        <v>18.600000000000001</v>
      </c>
      <c r="AF20" s="41">
        <f t="shared" si="4"/>
        <v>1</v>
      </c>
      <c r="AG20" s="177">
        <v>1</v>
      </c>
      <c r="AH20" s="105"/>
      <c r="AI20" s="105">
        <v>4</v>
      </c>
      <c r="AJ20" s="105"/>
      <c r="AK20" s="139"/>
      <c r="AL20" s="108"/>
      <c r="AM20" s="177">
        <v>1</v>
      </c>
      <c r="AN20" s="108"/>
      <c r="AO20" s="112">
        <v>5</v>
      </c>
      <c r="AP20" s="139">
        <v>5</v>
      </c>
      <c r="AQ20" s="139"/>
      <c r="AR20" s="106">
        <v>5</v>
      </c>
      <c r="AS20" s="177"/>
      <c r="AT20" s="105">
        <v>5</v>
      </c>
      <c r="AU20" s="105">
        <v>5</v>
      </c>
      <c r="AV20" s="105">
        <v>5</v>
      </c>
      <c r="AW20" s="105">
        <v>5</v>
      </c>
      <c r="AX20" s="25"/>
      <c r="AY20" s="14">
        <v>5</v>
      </c>
      <c r="AZ20" s="105">
        <v>4</v>
      </c>
      <c r="BA20" s="105"/>
      <c r="BB20" s="105"/>
      <c r="BC20" s="105">
        <v>5</v>
      </c>
      <c r="BD20" s="105">
        <v>5</v>
      </c>
      <c r="BE20" s="105">
        <v>4</v>
      </c>
      <c r="BF20" s="63"/>
      <c r="BG20" s="105">
        <v>4</v>
      </c>
      <c r="BH20" s="105">
        <v>5</v>
      </c>
      <c r="BI20" s="65">
        <v>4</v>
      </c>
      <c r="BJ20" s="66">
        <v>5</v>
      </c>
      <c r="BK20" s="336"/>
      <c r="BL20" s="344" t="s">
        <v>220</v>
      </c>
      <c r="BM20" s="218">
        <f t="shared" si="2"/>
        <v>67.066666666666663</v>
      </c>
      <c r="BN20" s="222">
        <v>10</v>
      </c>
      <c r="BO20" s="223">
        <v>10</v>
      </c>
      <c r="BP20" s="221">
        <f t="shared" si="5"/>
        <v>87.066666666666663</v>
      </c>
      <c r="BQ20" s="42" t="str">
        <f t="shared" si="6"/>
        <v>B+</v>
      </c>
      <c r="BR20" s="107">
        <f t="shared" si="7"/>
        <v>5</v>
      </c>
      <c r="BS20" s="354">
        <v>29.22</v>
      </c>
      <c r="BT20" s="355">
        <v>55.26</v>
      </c>
      <c r="BU20" s="356">
        <v>41.59</v>
      </c>
      <c r="BV20" s="77" t="s">
        <v>158</v>
      </c>
      <c r="BW20" s="137"/>
      <c r="BX20" s="84"/>
    </row>
    <row r="21" spans="1:76" ht="15.75" customHeight="1" thickBot="1" x14ac:dyDescent="0.3">
      <c r="A21" s="120">
        <v>14</v>
      </c>
      <c r="B21" s="182" t="s">
        <v>117</v>
      </c>
      <c r="C21" s="178">
        <v>1</v>
      </c>
      <c r="D21" s="16">
        <v>4</v>
      </c>
      <c r="E21" s="16">
        <v>4</v>
      </c>
      <c r="F21" s="173"/>
      <c r="G21" s="178"/>
      <c r="H21" s="16">
        <v>4</v>
      </c>
      <c r="I21" s="16">
        <v>5</v>
      </c>
      <c r="J21" s="47"/>
      <c r="K21" s="280">
        <v>1</v>
      </c>
      <c r="L21" s="16"/>
      <c r="M21" s="16">
        <v>5</v>
      </c>
      <c r="N21" s="167">
        <v>5</v>
      </c>
      <c r="O21" s="56"/>
      <c r="P21" s="112">
        <v>5</v>
      </c>
      <c r="Q21" s="213">
        <f t="shared" si="0"/>
        <v>13.6</v>
      </c>
      <c r="R21" s="41">
        <f t="shared" si="3"/>
        <v>1</v>
      </c>
      <c r="S21" s="149">
        <v>1</v>
      </c>
      <c r="T21" s="20">
        <v>5</v>
      </c>
      <c r="U21" s="105">
        <v>5</v>
      </c>
      <c r="V21" s="37">
        <v>5</v>
      </c>
      <c r="W21" s="178">
        <v>1</v>
      </c>
      <c r="X21" s="108"/>
      <c r="Y21" s="105"/>
      <c r="Z21" s="25"/>
      <c r="AA21" s="177">
        <v>1</v>
      </c>
      <c r="AB21" s="105">
        <v>5</v>
      </c>
      <c r="AC21" s="105">
        <v>4</v>
      </c>
      <c r="AD21" s="25">
        <v>4</v>
      </c>
      <c r="AE21" s="215">
        <f t="shared" si="1"/>
        <v>22.3</v>
      </c>
      <c r="AF21" s="41">
        <f t="shared" si="4"/>
        <v>1</v>
      </c>
      <c r="AG21" s="177">
        <v>1</v>
      </c>
      <c r="AH21" s="105"/>
      <c r="AI21" s="105"/>
      <c r="AJ21" s="105">
        <v>5</v>
      </c>
      <c r="AK21" s="139"/>
      <c r="AL21" s="108"/>
      <c r="AM21" s="177"/>
      <c r="AN21" s="108"/>
      <c r="AO21" s="16">
        <v>4</v>
      </c>
      <c r="AP21" s="105">
        <v>5</v>
      </c>
      <c r="AQ21" s="139">
        <v>5</v>
      </c>
      <c r="AR21" s="106"/>
      <c r="AS21" s="177">
        <v>1</v>
      </c>
      <c r="AT21" s="105"/>
      <c r="AU21" s="105">
        <v>4</v>
      </c>
      <c r="AV21" s="105">
        <v>4</v>
      </c>
      <c r="AW21" s="105"/>
      <c r="AX21" s="25">
        <v>4</v>
      </c>
      <c r="AY21" s="14">
        <v>4</v>
      </c>
      <c r="AZ21" s="105">
        <v>4</v>
      </c>
      <c r="BA21" s="105"/>
      <c r="BB21" s="105"/>
      <c r="BC21" s="105">
        <v>4</v>
      </c>
      <c r="BD21" s="105">
        <v>4</v>
      </c>
      <c r="BE21" s="105">
        <v>5</v>
      </c>
      <c r="BF21" s="63"/>
      <c r="BG21" s="105">
        <v>5</v>
      </c>
      <c r="BH21" s="105">
        <v>5</v>
      </c>
      <c r="BI21" s="65">
        <v>4</v>
      </c>
      <c r="BJ21" s="66">
        <v>4</v>
      </c>
      <c r="BK21" s="336"/>
      <c r="BL21" s="344" t="s">
        <v>220</v>
      </c>
      <c r="BM21" s="218">
        <f t="shared" si="2"/>
        <v>62.866666666666667</v>
      </c>
      <c r="BN21" s="222">
        <v>10</v>
      </c>
      <c r="BO21" s="223">
        <v>10</v>
      </c>
      <c r="BP21" s="221">
        <f t="shared" si="5"/>
        <v>82.866666666666674</v>
      </c>
      <c r="BQ21" s="42" t="str">
        <f t="shared" si="6"/>
        <v>B-</v>
      </c>
      <c r="BR21" s="107">
        <f t="shared" si="7"/>
        <v>4</v>
      </c>
      <c r="BS21" s="360">
        <v>13.74</v>
      </c>
      <c r="BT21" s="355">
        <v>66.77</v>
      </c>
      <c r="BU21" s="356">
        <v>40.67</v>
      </c>
      <c r="BV21" s="77" t="s">
        <v>37</v>
      </c>
      <c r="BW21" s="76"/>
      <c r="BX21" s="84"/>
    </row>
    <row r="22" spans="1:76" ht="15.75" customHeight="1" thickBot="1" x14ac:dyDescent="0.35">
      <c r="A22" s="121">
        <v>15</v>
      </c>
      <c r="B22" s="187" t="s">
        <v>118</v>
      </c>
      <c r="C22" s="179">
        <v>1</v>
      </c>
      <c r="D22" s="118">
        <v>4</v>
      </c>
      <c r="E22" s="118">
        <v>5</v>
      </c>
      <c r="F22" s="188">
        <v>5</v>
      </c>
      <c r="G22" s="179"/>
      <c r="H22" s="118">
        <v>4</v>
      </c>
      <c r="I22" s="118">
        <v>4</v>
      </c>
      <c r="J22" s="189">
        <v>5</v>
      </c>
      <c r="K22" s="281"/>
      <c r="L22" s="118"/>
      <c r="M22" s="118">
        <v>4</v>
      </c>
      <c r="N22" s="190"/>
      <c r="O22" s="191"/>
      <c r="P22" s="192">
        <v>5</v>
      </c>
      <c r="Q22" s="214">
        <f t="shared" si="0"/>
        <v>14.8</v>
      </c>
      <c r="R22" s="78">
        <f t="shared" si="3"/>
        <v>2</v>
      </c>
      <c r="S22" s="285">
        <v>1</v>
      </c>
      <c r="T22" s="193"/>
      <c r="U22" s="19">
        <v>4</v>
      </c>
      <c r="V22" s="186">
        <v>5</v>
      </c>
      <c r="W22" s="179">
        <v>1</v>
      </c>
      <c r="X22" s="43"/>
      <c r="Y22" s="19"/>
      <c r="Z22" s="26"/>
      <c r="AA22" s="179"/>
      <c r="AB22" s="19">
        <v>4</v>
      </c>
      <c r="AC22" s="19"/>
      <c r="AD22" s="26"/>
      <c r="AE22" s="215">
        <f t="shared" si="1"/>
        <v>14.9</v>
      </c>
      <c r="AF22" s="78">
        <f t="shared" si="4"/>
        <v>0</v>
      </c>
      <c r="AG22" s="179"/>
      <c r="AH22" s="19"/>
      <c r="AI22" s="19"/>
      <c r="AJ22" s="19"/>
      <c r="AK22" s="140"/>
      <c r="AL22" s="43"/>
      <c r="AM22" s="179">
        <v>1</v>
      </c>
      <c r="AN22" s="43"/>
      <c r="AO22" s="118"/>
      <c r="AP22" s="19">
        <v>4</v>
      </c>
      <c r="AQ22" s="140"/>
      <c r="AR22" s="106"/>
      <c r="AS22" s="179"/>
      <c r="AT22" s="19"/>
      <c r="AU22" s="19"/>
      <c r="AV22" s="19"/>
      <c r="AW22" s="19"/>
      <c r="AX22" s="26"/>
      <c r="AY22" s="18">
        <v>4</v>
      </c>
      <c r="AZ22" s="19"/>
      <c r="BA22" s="19"/>
      <c r="BB22" s="19"/>
      <c r="BC22" s="19">
        <v>4</v>
      </c>
      <c r="BD22" s="19">
        <v>4</v>
      </c>
      <c r="BE22" s="19">
        <v>5</v>
      </c>
      <c r="BF22" s="64">
        <v>4</v>
      </c>
      <c r="BG22" s="19"/>
      <c r="BH22" s="19">
        <v>4</v>
      </c>
      <c r="BI22" s="67"/>
      <c r="BJ22" s="68"/>
      <c r="BK22" s="340"/>
      <c r="BL22" s="366"/>
      <c r="BM22" s="218">
        <f t="shared" si="2"/>
        <v>29.933333333333334</v>
      </c>
      <c r="BN22" s="225">
        <v>10</v>
      </c>
      <c r="BO22" s="226"/>
      <c r="BP22" s="227">
        <f t="shared" si="5"/>
        <v>39.933333333333337</v>
      </c>
      <c r="BQ22" s="79" t="str">
        <f t="shared" si="6"/>
        <v>FX</v>
      </c>
      <c r="BR22" s="80">
        <f t="shared" si="7"/>
        <v>2</v>
      </c>
      <c r="BS22" s="362">
        <v>14.62</v>
      </c>
      <c r="BT22" s="328"/>
      <c r="BU22" s="351"/>
      <c r="BV22" s="77" t="s">
        <v>156</v>
      </c>
      <c r="BW22" s="194"/>
      <c r="BX22" s="195"/>
    </row>
    <row r="23" spans="1:76" ht="18.75" x14ac:dyDescent="0.3">
      <c r="B23" s="8" t="s">
        <v>205</v>
      </c>
      <c r="W23" s="101"/>
      <c r="X23" s="7"/>
      <c r="AY23" s="207"/>
      <c r="AZ23" s="208"/>
      <c r="BA23" s="208"/>
      <c r="BB23" s="208"/>
      <c r="BC23" s="208"/>
      <c r="BD23" s="209"/>
      <c r="BE23" s="210"/>
      <c r="BF23" s="208"/>
      <c r="BG23" s="208"/>
      <c r="BH23" s="209"/>
      <c r="BI23" s="208"/>
      <c r="BJ23" s="211"/>
      <c r="BK23" s="210"/>
      <c r="BL23" s="210"/>
    </row>
    <row r="24" spans="1:76" ht="15.75" customHeight="1" x14ac:dyDescent="0.25">
      <c r="A24" s="125"/>
      <c r="B24" s="8" t="s">
        <v>207</v>
      </c>
      <c r="C24" s="109"/>
      <c r="D24" s="109"/>
      <c r="E24" s="109"/>
      <c r="G24" s="125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5"/>
      <c r="V24" s="125"/>
      <c r="W24" s="287" t="s">
        <v>213</v>
      </c>
      <c r="X24" s="288"/>
      <c r="Y24" s="286"/>
      <c r="Z24" s="286"/>
      <c r="AA24" s="286"/>
      <c r="AB24" s="286"/>
      <c r="AC24" s="286"/>
      <c r="AD24" s="286"/>
      <c r="AE24" s="286"/>
      <c r="AF24" s="286"/>
      <c r="AG24" s="286"/>
      <c r="AH24" s="286"/>
      <c r="AI24" s="286"/>
      <c r="AJ24" s="286"/>
      <c r="AK24" s="286"/>
      <c r="AL24" s="125"/>
      <c r="AM24" s="125"/>
      <c r="AR24" s="125"/>
      <c r="AS24" s="125"/>
      <c r="AT24" s="125"/>
      <c r="AU24" s="125"/>
      <c r="AV24" s="125"/>
      <c r="AW24" s="125"/>
      <c r="AX24" s="125"/>
      <c r="AY24" s="125"/>
      <c r="AZ24" s="125"/>
      <c r="BA24" s="125" t="s">
        <v>204</v>
      </c>
      <c r="BB24" s="125"/>
      <c r="BC24" s="125"/>
      <c r="BD24" s="125"/>
      <c r="BE24" s="125"/>
      <c r="BF24" s="125"/>
      <c r="BG24" s="125"/>
      <c r="BH24" s="125"/>
      <c r="BI24" s="125"/>
      <c r="BJ24" s="125"/>
      <c r="BK24" s="125"/>
      <c r="BL24" s="286" t="s">
        <v>222</v>
      </c>
    </row>
    <row r="25" spans="1:76" ht="15.75" customHeight="1" x14ac:dyDescent="0.25">
      <c r="C25" s="302"/>
      <c r="D25" s="302"/>
      <c r="E25" s="302"/>
      <c r="W25" s="101"/>
      <c r="X25" s="7"/>
      <c r="BL25" s="286" t="s">
        <v>223</v>
      </c>
    </row>
    <row r="26" spans="1:76" ht="15.75" customHeight="1" x14ac:dyDescent="0.25">
      <c r="B26" s="8"/>
      <c r="W26" s="101"/>
      <c r="X26" s="7"/>
    </row>
    <row r="27" spans="1:76" ht="16.5" customHeight="1" thickBot="1" x14ac:dyDescent="0.3">
      <c r="B27" s="292"/>
      <c r="C27" s="296"/>
      <c r="D27" s="292"/>
      <c r="E27" s="297"/>
      <c r="F27" s="292"/>
      <c r="W27" s="101"/>
      <c r="X27" s="7"/>
    </row>
    <row r="28" spans="1:76" ht="15.75" thickBot="1" x14ac:dyDescent="0.3">
      <c r="B28" s="292"/>
      <c r="C28" s="296"/>
      <c r="D28" s="292"/>
      <c r="E28" s="297"/>
      <c r="F28" s="292"/>
      <c r="H28" s="101"/>
    </row>
    <row r="29" spans="1:76" ht="15.75" thickBot="1" x14ac:dyDescent="0.3">
      <c r="B29" s="292"/>
      <c r="C29" s="296"/>
      <c r="D29" s="292"/>
      <c r="E29" s="297"/>
      <c r="F29" s="292"/>
    </row>
    <row r="30" spans="1:76" ht="15.75" thickBot="1" x14ac:dyDescent="0.3">
      <c r="B30" s="292"/>
      <c r="C30" s="296"/>
      <c r="D30" s="292"/>
      <c r="E30" s="297"/>
      <c r="F30" s="292"/>
      <c r="BA30" s="129"/>
      <c r="BB30" s="129"/>
    </row>
    <row r="31" spans="1:76" ht="15.75" thickBot="1" x14ac:dyDescent="0.3">
      <c r="B31" s="292"/>
      <c r="C31" s="296"/>
      <c r="D31" s="292"/>
      <c r="E31" s="297"/>
      <c r="F31" s="292"/>
    </row>
    <row r="32" spans="1:76" ht="15.75" thickBot="1" x14ac:dyDescent="0.3">
      <c r="B32" s="292"/>
      <c r="C32" s="296"/>
      <c r="D32" s="297"/>
      <c r="E32" s="297"/>
      <c r="F32" s="292"/>
    </row>
    <row r="33" spans="2:6" ht="15.75" thickBot="1" x14ac:dyDescent="0.3">
      <c r="B33" s="292"/>
      <c r="C33" s="296"/>
      <c r="D33" s="292"/>
      <c r="E33" s="297"/>
      <c r="F33" s="292"/>
    </row>
    <row r="34" spans="2:6" ht="15.75" thickBot="1" x14ac:dyDescent="0.3">
      <c r="B34" s="292"/>
      <c r="C34" s="296"/>
      <c r="D34" s="292"/>
      <c r="E34" s="297"/>
      <c r="F34" s="292"/>
    </row>
    <row r="35" spans="2:6" ht="17.25" thickBot="1" x14ac:dyDescent="0.3">
      <c r="B35" s="298"/>
      <c r="C35" s="300"/>
      <c r="D35" s="298"/>
      <c r="E35" s="299"/>
      <c r="F35"/>
    </row>
  </sheetData>
  <mergeCells count="3">
    <mergeCell ref="R6:R7"/>
    <mergeCell ref="AF6:AF7"/>
    <mergeCell ref="BN7:BO7"/>
  </mergeCells>
  <hyperlinks>
    <hyperlink ref="BE1" r:id="rId1"/>
    <hyperlink ref="BE2" r:id="rId2" display="http://dispace.edu.nstu.ru/didesk/course/show/1033"/>
    <hyperlink ref="BE3" r:id="rId3"/>
    <hyperlink ref="B8" r:id="rId4" tooltip="Информация о студенте" display="http://dispace.edu.nstu.ru/personal/index/23446"/>
    <hyperlink ref="B9" r:id="rId5" tooltip="Информация о студенте" display="http://dispace.edu.nstu.ru/personal/index/23467"/>
    <hyperlink ref="B10" r:id="rId6" tooltip="Информация о студенте" display="http://dispace.edu.nstu.ru/personal/index/23468"/>
    <hyperlink ref="B11" r:id="rId7" tooltip="Информация о студенте" display="http://dispace.edu.nstu.ru/personal/index/23449"/>
    <hyperlink ref="B12" r:id="rId8" tooltip="Информация о студенте" display="http://dispace.edu.nstu.ru/personal/index/23453"/>
    <hyperlink ref="B13" r:id="rId9" tooltip="Информация о студенте" display="http://dispace.edu.nstu.ru/personal/index/23452"/>
    <hyperlink ref="B14" r:id="rId10" tooltip="Информация о студенте" display="http://dispace.edu.nstu.ru/personal/index/23435"/>
    <hyperlink ref="B15" r:id="rId11" tooltip="Информация о студенте" display="http://dispace.edu.nstu.ru/personal/index/23460"/>
    <hyperlink ref="B16" r:id="rId12" tooltip="Информация о студенте" display="http://dispace.edu.nstu.ru/personal/index/23455"/>
    <hyperlink ref="B17" r:id="rId13" tooltip="Информация о студенте" display="http://dispace.edu.nstu.ru/personal/index/23457"/>
    <hyperlink ref="B18" r:id="rId14" tooltip="Информация о студенте" display="http://dispace.edu.nstu.ru/personal/index/23454"/>
    <hyperlink ref="B19" r:id="rId15" tooltip="Информация о студенте" display="http://dispace.edu.nstu.ru/personal/index/23461"/>
    <hyperlink ref="B20" r:id="rId16" tooltip="Информация о студенте" display="http://dispace.edu.nstu.ru/personal/index/23480"/>
    <hyperlink ref="B21" r:id="rId17" tooltip="Информация о студенте" display="http://dispace.edu.nstu.ru/personal/index/23462"/>
    <hyperlink ref="B22" r:id="rId18" tooltip="Информация о студенте" display="http://dispace.edu.nstu.ru/personal/index/23487"/>
  </hyperlinks>
  <pageMargins left="0.7" right="0.7" top="0.75" bottom="0.75" header="0.3" footer="0.3"/>
  <pageSetup paperSize="9" orientation="portrait"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7"/>
  <sheetViews>
    <sheetView zoomScale="80" zoomScaleNormal="80" workbookViewId="0">
      <selection activeCell="AZ18" sqref="AZ18"/>
    </sheetView>
  </sheetViews>
  <sheetFormatPr defaultRowHeight="15" x14ac:dyDescent="0.25"/>
  <cols>
    <col min="1" max="1" width="2.42578125" style="94" customWidth="1"/>
    <col min="2" max="2" width="18.85546875" style="94" customWidth="1"/>
    <col min="3" max="44" width="2.7109375" style="94" customWidth="1"/>
    <col min="45" max="45" width="2.5703125" style="94" customWidth="1"/>
    <col min="46" max="58" width="2.7109375" style="94" customWidth="1"/>
    <col min="59" max="60" width="3.42578125" style="94" customWidth="1"/>
    <col min="61" max="61" width="3.140625" style="94" customWidth="1"/>
    <col min="62" max="62" width="3.28515625" style="94" customWidth="1"/>
    <col min="63" max="63" width="3.42578125" style="94" customWidth="1"/>
    <col min="64" max="64" width="3.140625" style="94" customWidth="1"/>
    <col min="65" max="67" width="3" style="94" customWidth="1"/>
    <col min="68" max="68" width="3.28515625" style="94" customWidth="1"/>
    <col min="69" max="69" width="3.42578125" style="94" customWidth="1"/>
    <col min="70" max="70" width="3" style="94" customWidth="1"/>
    <col min="71" max="71" width="4.7109375" style="94" customWidth="1"/>
    <col min="72" max="72" width="4.85546875" style="94" customWidth="1"/>
    <col min="73" max="73" width="4.28515625" style="94" customWidth="1"/>
    <col min="74" max="16384" width="9.140625" style="94"/>
  </cols>
  <sheetData>
    <row r="1" spans="1:76" ht="18.75" x14ac:dyDescent="0.3">
      <c r="B1" s="27"/>
      <c r="C1" s="28"/>
      <c r="D1" s="27"/>
      <c r="E1" s="27"/>
      <c r="F1" s="27"/>
      <c r="G1" s="27"/>
      <c r="H1" s="27"/>
      <c r="I1" s="27"/>
      <c r="J1" s="27"/>
      <c r="K1" s="27"/>
      <c r="L1" s="96" t="s">
        <v>84</v>
      </c>
      <c r="M1" s="96"/>
      <c r="N1" s="96"/>
      <c r="O1" s="96"/>
      <c r="P1" s="96"/>
      <c r="Q1" s="96"/>
      <c r="R1" s="27"/>
      <c r="S1" s="95" t="s">
        <v>1</v>
      </c>
      <c r="T1" s="95"/>
      <c r="U1" s="95"/>
      <c r="V1" s="29"/>
      <c r="W1" s="27"/>
      <c r="X1" s="96" t="s">
        <v>83</v>
      </c>
      <c r="Y1" s="96"/>
      <c r="Z1" s="96"/>
      <c r="AA1" s="96"/>
      <c r="AB1" s="115"/>
      <c r="AC1" s="96"/>
      <c r="AD1" s="98"/>
      <c r="AE1" s="95" t="s">
        <v>2</v>
      </c>
      <c r="AF1" s="98"/>
      <c r="AG1" s="95"/>
      <c r="AH1" s="95"/>
      <c r="AI1" s="95"/>
      <c r="AJ1" s="98"/>
      <c r="AK1" s="98"/>
      <c r="AL1" s="98"/>
      <c r="AM1" s="98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111" t="s">
        <v>29</v>
      </c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</row>
    <row r="2" spans="1:76" ht="18.75" x14ac:dyDescent="0.3">
      <c r="B2" s="28" t="s">
        <v>33</v>
      </c>
      <c r="C2" s="28" t="s">
        <v>82</v>
      </c>
      <c r="D2" s="28"/>
      <c r="E2" s="28"/>
      <c r="F2" s="28"/>
      <c r="G2" s="28"/>
      <c r="H2" s="27"/>
      <c r="I2" s="27"/>
      <c r="J2" s="27"/>
      <c r="K2" s="99"/>
      <c r="L2" s="27"/>
      <c r="M2" s="27"/>
      <c r="N2" s="27"/>
      <c r="O2" s="27"/>
      <c r="P2" s="27"/>
      <c r="Q2" s="27"/>
      <c r="R2" s="27"/>
      <c r="S2" s="95" t="s">
        <v>3</v>
      </c>
      <c r="T2" s="95"/>
      <c r="U2" s="95"/>
      <c r="V2" s="95"/>
      <c r="W2" s="95"/>
      <c r="X2" s="95"/>
      <c r="Y2" s="27" t="s">
        <v>4</v>
      </c>
      <c r="Z2" s="27"/>
      <c r="AA2" s="27"/>
      <c r="AB2" s="99"/>
      <c r="AC2" s="27"/>
      <c r="AD2" s="27"/>
      <c r="AE2" s="27" t="s">
        <v>5</v>
      </c>
      <c r="AF2" s="27"/>
      <c r="AG2" s="27"/>
      <c r="AH2" s="27"/>
      <c r="AI2" s="27"/>
      <c r="AJ2" s="99"/>
      <c r="AK2" s="99"/>
      <c r="AL2" s="99"/>
      <c r="AM2" s="99"/>
      <c r="AN2" s="99"/>
      <c r="AO2" s="93" t="s">
        <v>76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9"/>
      <c r="BA2" s="99"/>
      <c r="BB2" s="99"/>
      <c r="BC2" s="99"/>
      <c r="BD2" s="99"/>
      <c r="BE2" s="114" t="s">
        <v>30</v>
      </c>
      <c r="BL2" s="99"/>
      <c r="BM2" s="99"/>
      <c r="BN2" s="99"/>
      <c r="BO2" s="99"/>
      <c r="BP2" s="99"/>
      <c r="BQ2" s="99"/>
      <c r="BR2" s="99"/>
      <c r="BS2" s="99"/>
    </row>
    <row r="3" spans="1:76" ht="14.25" customHeight="1" thickBot="1" x14ac:dyDescent="0.3">
      <c r="B3" s="27"/>
      <c r="C3" s="100" t="s">
        <v>77</v>
      </c>
      <c r="D3" s="100"/>
      <c r="E3" s="100"/>
      <c r="F3" s="100"/>
      <c r="G3" s="100"/>
      <c r="H3" s="100"/>
      <c r="I3" s="100"/>
      <c r="J3" s="100"/>
      <c r="K3" s="96"/>
      <c r="L3" s="96"/>
      <c r="M3" s="96"/>
      <c r="N3" s="96"/>
      <c r="O3" s="96"/>
      <c r="P3" s="96"/>
      <c r="Q3" s="96"/>
      <c r="R3" s="95"/>
      <c r="S3" s="95"/>
      <c r="T3" s="95"/>
      <c r="U3" s="95"/>
      <c r="V3" s="95"/>
      <c r="W3" s="95"/>
      <c r="X3" s="95"/>
      <c r="Y3" s="95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111" t="s">
        <v>31</v>
      </c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</row>
    <row r="4" spans="1:76" ht="15.75" hidden="1" thickBot="1" x14ac:dyDescent="0.3">
      <c r="A4" s="101"/>
      <c r="B4" s="10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3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76" ht="15.75" hidden="1" customHeight="1" x14ac:dyDescent="0.25">
      <c r="A5" s="101"/>
      <c r="B5" s="101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4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76" s="1" customFormat="1" ht="63.75" customHeight="1" x14ac:dyDescent="0.2">
      <c r="A6" s="89"/>
      <c r="B6" s="81"/>
      <c r="C6" s="148" t="s">
        <v>62</v>
      </c>
      <c r="D6" s="48" t="s">
        <v>60</v>
      </c>
      <c r="E6" s="48" t="s">
        <v>61</v>
      </c>
      <c r="F6" s="171"/>
      <c r="G6" s="148" t="s">
        <v>64</v>
      </c>
      <c r="H6" s="48" t="s">
        <v>63</v>
      </c>
      <c r="I6" s="48" t="s">
        <v>65</v>
      </c>
      <c r="J6" s="134"/>
      <c r="K6" s="153" t="s">
        <v>74</v>
      </c>
      <c r="L6" s="135" t="s">
        <v>66</v>
      </c>
      <c r="M6" s="48" t="s">
        <v>67</v>
      </c>
      <c r="N6" s="57" t="s">
        <v>68</v>
      </c>
      <c r="O6" s="148" t="s">
        <v>73</v>
      </c>
      <c r="P6" s="168" t="s">
        <v>69</v>
      </c>
      <c r="Q6" s="60" t="s">
        <v>6</v>
      </c>
      <c r="R6" s="387" t="s">
        <v>16</v>
      </c>
      <c r="S6" s="148" t="s">
        <v>71</v>
      </c>
      <c r="T6" s="48" t="s">
        <v>72</v>
      </c>
      <c r="U6" s="48" t="s">
        <v>75</v>
      </c>
      <c r="V6" s="57"/>
      <c r="W6" s="148" t="s">
        <v>59</v>
      </c>
      <c r="X6" s="57" t="s">
        <v>56</v>
      </c>
      <c r="Y6" s="48" t="s">
        <v>57</v>
      </c>
      <c r="Z6" s="52" t="s">
        <v>58</v>
      </c>
      <c r="AA6" s="148" t="s">
        <v>55</v>
      </c>
      <c r="AB6" s="48" t="s">
        <v>52</v>
      </c>
      <c r="AC6" s="48" t="s">
        <v>53</v>
      </c>
      <c r="AD6" s="159" t="s">
        <v>54</v>
      </c>
      <c r="AE6" s="157" t="s">
        <v>43</v>
      </c>
      <c r="AF6" s="389" t="s">
        <v>16</v>
      </c>
      <c r="AG6" s="153" t="s">
        <v>51</v>
      </c>
      <c r="AH6" s="48" t="s">
        <v>48</v>
      </c>
      <c r="AI6" s="48" t="s">
        <v>50</v>
      </c>
      <c r="AJ6" s="48"/>
      <c r="AK6" s="48"/>
      <c r="AL6" s="136" t="s">
        <v>215</v>
      </c>
      <c r="AM6" s="148" t="s">
        <v>49</v>
      </c>
      <c r="AN6" s="57" t="s">
        <v>22</v>
      </c>
      <c r="AO6" s="48" t="s">
        <v>47</v>
      </c>
      <c r="AP6" s="48" t="s">
        <v>25</v>
      </c>
      <c r="AQ6" s="135"/>
      <c r="AR6" s="52" t="s">
        <v>209</v>
      </c>
      <c r="AS6" s="148" t="s">
        <v>46</v>
      </c>
      <c r="AT6" s="48" t="s">
        <v>44</v>
      </c>
      <c r="AU6" s="48" t="s">
        <v>39</v>
      </c>
      <c r="AV6" s="48" t="s">
        <v>45</v>
      </c>
      <c r="AW6" s="71" t="s">
        <v>210</v>
      </c>
      <c r="AX6" s="52" t="s">
        <v>218</v>
      </c>
      <c r="AY6" s="73" t="s">
        <v>18</v>
      </c>
      <c r="AZ6" s="69" t="s">
        <v>19</v>
      </c>
      <c r="BA6" s="205"/>
      <c r="BB6" s="205"/>
      <c r="BC6" s="69" t="s">
        <v>20</v>
      </c>
      <c r="BD6" s="70" t="s">
        <v>21</v>
      </c>
      <c r="BE6" s="206" t="s">
        <v>23</v>
      </c>
      <c r="BF6" s="205"/>
      <c r="BG6" s="70" t="s">
        <v>24</v>
      </c>
      <c r="BH6" s="70" t="s">
        <v>25</v>
      </c>
      <c r="BI6" s="69" t="s">
        <v>26</v>
      </c>
      <c r="BJ6" s="72" t="s">
        <v>45</v>
      </c>
      <c r="BK6" s="71"/>
      <c r="BL6" s="74"/>
      <c r="BM6" s="75" t="s">
        <v>15</v>
      </c>
      <c r="BN6" s="102" t="s">
        <v>10</v>
      </c>
      <c r="BO6" s="103" t="s">
        <v>11</v>
      </c>
      <c r="BP6" s="104" t="s">
        <v>12</v>
      </c>
      <c r="BQ6" s="30" t="s">
        <v>13</v>
      </c>
      <c r="BR6" s="31" t="s">
        <v>14</v>
      </c>
      <c r="BS6" s="86"/>
      <c r="BT6" s="81"/>
      <c r="BU6" s="83"/>
    </row>
    <row r="7" spans="1:76" ht="18" customHeight="1" thickBot="1" x14ac:dyDescent="0.35">
      <c r="A7" s="90"/>
      <c r="B7" s="82" t="s">
        <v>7</v>
      </c>
      <c r="C7" s="166" t="s">
        <v>8</v>
      </c>
      <c r="D7" s="49" t="s">
        <v>41</v>
      </c>
      <c r="E7" s="49" t="s">
        <v>41</v>
      </c>
      <c r="F7" s="172" t="s">
        <v>27</v>
      </c>
      <c r="G7" s="174" t="s">
        <v>8</v>
      </c>
      <c r="H7" s="50" t="s">
        <v>41</v>
      </c>
      <c r="I7" s="49" t="s">
        <v>9</v>
      </c>
      <c r="J7" s="51" t="s">
        <v>27</v>
      </c>
      <c r="K7" s="170" t="s">
        <v>8</v>
      </c>
      <c r="L7" s="33" t="s">
        <v>9</v>
      </c>
      <c r="M7" s="33" t="s">
        <v>9</v>
      </c>
      <c r="N7" s="35" t="s">
        <v>9</v>
      </c>
      <c r="O7" s="160" t="s">
        <v>8</v>
      </c>
      <c r="P7" s="180" t="s">
        <v>70</v>
      </c>
      <c r="Q7" s="35"/>
      <c r="R7" s="388"/>
      <c r="S7" s="32" t="s">
        <v>8</v>
      </c>
      <c r="T7" s="33" t="s">
        <v>9</v>
      </c>
      <c r="U7" s="33" t="s">
        <v>9</v>
      </c>
      <c r="V7" s="161" t="s">
        <v>41</v>
      </c>
      <c r="W7" s="165" t="s">
        <v>8</v>
      </c>
      <c r="X7" s="164" t="s">
        <v>9</v>
      </c>
      <c r="Y7" s="33" t="s">
        <v>9</v>
      </c>
      <c r="Z7" s="53" t="s">
        <v>9</v>
      </c>
      <c r="AA7" s="160" t="s">
        <v>8</v>
      </c>
      <c r="AB7" s="33" t="s">
        <v>9</v>
      </c>
      <c r="AC7" s="34" t="s">
        <v>9</v>
      </c>
      <c r="AD7" s="150" t="s">
        <v>9</v>
      </c>
      <c r="AE7" s="158"/>
      <c r="AF7" s="390"/>
      <c r="AG7" s="154" t="s">
        <v>8</v>
      </c>
      <c r="AH7" s="38" t="s">
        <v>9</v>
      </c>
      <c r="AI7" s="39" t="s">
        <v>9</v>
      </c>
      <c r="AJ7" s="38" t="s">
        <v>27</v>
      </c>
      <c r="AK7" s="38" t="s">
        <v>28</v>
      </c>
      <c r="AL7" s="58" t="s">
        <v>41</v>
      </c>
      <c r="AM7" s="149" t="s">
        <v>8</v>
      </c>
      <c r="AN7" s="58" t="s">
        <v>9</v>
      </c>
      <c r="AO7" s="38" t="s">
        <v>9</v>
      </c>
      <c r="AP7" s="36" t="s">
        <v>9</v>
      </c>
      <c r="AQ7" s="38" t="s">
        <v>28</v>
      </c>
      <c r="AR7" s="152" t="s">
        <v>42</v>
      </c>
      <c r="AS7" s="149" t="s">
        <v>8</v>
      </c>
      <c r="AT7" s="40" t="s">
        <v>9</v>
      </c>
      <c r="AU7" s="39" t="s">
        <v>42</v>
      </c>
      <c r="AV7" s="38" t="s">
        <v>9</v>
      </c>
      <c r="AW7" s="38" t="s">
        <v>42</v>
      </c>
      <c r="AX7" s="150" t="s">
        <v>41</v>
      </c>
      <c r="AY7" s="61">
        <v>1</v>
      </c>
      <c r="AZ7" s="39">
        <v>2</v>
      </c>
      <c r="BA7" s="39">
        <v>3</v>
      </c>
      <c r="BB7" s="39">
        <v>4</v>
      </c>
      <c r="BC7" s="39">
        <v>5</v>
      </c>
      <c r="BD7" s="39">
        <v>6</v>
      </c>
      <c r="BE7" s="39">
        <v>7</v>
      </c>
      <c r="BF7" s="39">
        <v>8</v>
      </c>
      <c r="BG7" s="39" t="s">
        <v>17</v>
      </c>
      <c r="BH7" s="39"/>
      <c r="BI7" s="39">
        <v>11</v>
      </c>
      <c r="BJ7" s="39">
        <v>12</v>
      </c>
      <c r="BK7" s="39">
        <v>13</v>
      </c>
      <c r="BL7" s="62">
        <v>14</v>
      </c>
      <c r="BM7" s="44"/>
      <c r="BN7" s="391"/>
      <c r="BO7" s="392"/>
      <c r="BP7" s="14"/>
      <c r="BQ7" s="105"/>
      <c r="BR7" s="25"/>
      <c r="BS7" s="87" t="s">
        <v>219</v>
      </c>
      <c r="BT7" s="76"/>
      <c r="BU7" s="84"/>
    </row>
    <row r="8" spans="1:76" ht="17.25" customHeight="1" thickBot="1" x14ac:dyDescent="0.3">
      <c r="A8" s="91">
        <v>1</v>
      </c>
      <c r="B8" s="181" t="s">
        <v>121</v>
      </c>
      <c r="C8" s="175">
        <v>1</v>
      </c>
      <c r="D8" s="112">
        <v>4</v>
      </c>
      <c r="E8" s="10">
        <v>5</v>
      </c>
      <c r="F8" s="155">
        <v>5</v>
      </c>
      <c r="G8" s="175"/>
      <c r="H8" s="10">
        <v>5</v>
      </c>
      <c r="I8" s="10">
        <v>4</v>
      </c>
      <c r="J8" s="132"/>
      <c r="K8" s="278"/>
      <c r="L8" s="11"/>
      <c r="M8" s="10">
        <v>5</v>
      </c>
      <c r="N8" s="12">
        <v>5</v>
      </c>
      <c r="O8" s="13"/>
      <c r="P8" s="15">
        <v>4</v>
      </c>
      <c r="Q8" s="213">
        <f>IF(SUM(C8:P8)/2.5&lt;=21,SUM(C8:P8)/2.5,21)</f>
        <v>15.2</v>
      </c>
      <c r="R8" s="41">
        <f>IF(Q8&lt;7,0,IF(Q8&lt;14,1,2))</f>
        <v>2</v>
      </c>
      <c r="S8" s="141"/>
      <c r="T8" s="10">
        <v>4</v>
      </c>
      <c r="U8" s="10">
        <v>4</v>
      </c>
      <c r="V8" s="10">
        <v>4</v>
      </c>
      <c r="W8" s="175"/>
      <c r="X8" s="10"/>
      <c r="Y8" s="10"/>
      <c r="Z8" s="155"/>
      <c r="AA8" s="175"/>
      <c r="AB8" s="10"/>
      <c r="AC8" s="10"/>
      <c r="AD8" s="10">
        <v>5</v>
      </c>
      <c r="AE8" s="215">
        <f>IF(SUM(S8:AD8,Q8)/2&lt;=39,SUM(S8:AD8,Q8)/2,39)</f>
        <v>16.100000000000001</v>
      </c>
      <c r="AF8" s="41">
        <f>IF(AE8&lt;15,0,IF(AE8&lt;30,1,2))</f>
        <v>1</v>
      </c>
      <c r="AG8" s="175"/>
      <c r="AH8" s="11"/>
      <c r="AI8" s="131"/>
      <c r="AJ8" s="131"/>
      <c r="AK8" s="131"/>
      <c r="AL8" s="59">
        <v>4</v>
      </c>
      <c r="AM8" s="273"/>
      <c r="AN8" s="59">
        <v>4</v>
      </c>
      <c r="AO8" s="10">
        <v>4</v>
      </c>
      <c r="AP8" s="131">
        <v>4</v>
      </c>
      <c r="AQ8" s="131">
        <v>5</v>
      </c>
      <c r="AR8" s="54">
        <v>4</v>
      </c>
      <c r="AS8" s="273"/>
      <c r="AT8" s="106">
        <v>4</v>
      </c>
      <c r="AU8" s="106">
        <v>4</v>
      </c>
      <c r="AV8" s="106">
        <v>4</v>
      </c>
      <c r="AW8" s="106">
        <v>4</v>
      </c>
      <c r="AX8" s="151">
        <v>4</v>
      </c>
      <c r="AY8" s="23">
        <v>4</v>
      </c>
      <c r="AZ8" s="24">
        <v>4</v>
      </c>
      <c r="BA8" s="24"/>
      <c r="BB8" s="24"/>
      <c r="BC8" s="24">
        <v>5</v>
      </c>
      <c r="BD8" s="24">
        <v>4</v>
      </c>
      <c r="BE8" s="24">
        <v>4</v>
      </c>
      <c r="BF8" s="63"/>
      <c r="BG8" s="24">
        <v>4</v>
      </c>
      <c r="BH8" s="24">
        <v>4</v>
      </c>
      <c r="BI8" s="65">
        <v>5</v>
      </c>
      <c r="BJ8" s="66"/>
      <c r="BK8" s="336"/>
      <c r="BL8" s="344" t="s">
        <v>221</v>
      </c>
      <c r="BM8" s="218">
        <f>IF(SUM(AE8,AG8:BL8)/1.5&lt;=80,SUM(AE8,AG8:BL8)/1.5,80)</f>
        <v>63.4</v>
      </c>
      <c r="BN8" s="219">
        <v>10</v>
      </c>
      <c r="BO8" s="220">
        <v>5</v>
      </c>
      <c r="BP8" s="221">
        <f>IF(SUM(BM8,BN8:BO8)&lt;=100,SUM(BM8,BN8:BO8),100)</f>
        <v>78.400000000000006</v>
      </c>
      <c r="BQ8" s="42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C+</v>
      </c>
      <c r="BR8" s="107">
        <f>IF(BP8&lt;50,2,IF(BP8&lt;74,3,IF(BP8&lt;87,4,5)))</f>
        <v>4</v>
      </c>
      <c r="BS8" s="367">
        <v>26.06</v>
      </c>
      <c r="BT8" s="359">
        <v>39.17</v>
      </c>
      <c r="BU8" s="353">
        <v>40.26</v>
      </c>
      <c r="BV8" s="77" t="s">
        <v>35</v>
      </c>
      <c r="BW8" s="76"/>
      <c r="BX8" s="84"/>
    </row>
    <row r="9" spans="1:76" ht="15.75" customHeight="1" thickBot="1" x14ac:dyDescent="0.3">
      <c r="A9" s="91">
        <v>2</v>
      </c>
      <c r="B9" s="182" t="s">
        <v>122</v>
      </c>
      <c r="C9" s="175">
        <v>1</v>
      </c>
      <c r="D9" s="112">
        <v>4</v>
      </c>
      <c r="E9" s="10">
        <v>4</v>
      </c>
      <c r="F9" s="155">
        <v>5</v>
      </c>
      <c r="G9" s="175"/>
      <c r="H9" s="10">
        <v>5</v>
      </c>
      <c r="I9" s="10"/>
      <c r="J9" s="132">
        <v>5</v>
      </c>
      <c r="K9" s="278">
        <v>1</v>
      </c>
      <c r="L9" s="11">
        <v>4</v>
      </c>
      <c r="M9" s="10">
        <v>5</v>
      </c>
      <c r="N9" s="10">
        <v>5</v>
      </c>
      <c r="O9" s="13"/>
      <c r="P9" s="15">
        <v>5</v>
      </c>
      <c r="Q9" s="213">
        <f>IF(SUM(C9:P9)/2.5&lt;=21,SUM(C9:P9)/2.5,21)</f>
        <v>17.600000000000001</v>
      </c>
      <c r="R9" s="41">
        <f t="shared" ref="R9:R24" si="0">IF(Q9&lt;7,0,IF(Q9&lt;14,1,2))</f>
        <v>2</v>
      </c>
      <c r="S9" s="141">
        <v>1</v>
      </c>
      <c r="T9" s="10">
        <v>4</v>
      </c>
      <c r="U9" s="10">
        <v>5</v>
      </c>
      <c r="V9" s="10">
        <v>5</v>
      </c>
      <c r="W9" s="175">
        <v>1</v>
      </c>
      <c r="X9" s="10"/>
      <c r="Y9" s="10"/>
      <c r="Z9" s="155">
        <v>5</v>
      </c>
      <c r="AA9" s="175">
        <v>1</v>
      </c>
      <c r="AB9" s="10"/>
      <c r="AC9" s="10"/>
      <c r="AD9" s="10">
        <v>5</v>
      </c>
      <c r="AE9" s="215">
        <f t="shared" ref="AE9:AE24" si="1">IF(SUM(S9:AD9,Q9)/2&lt;=39,SUM(S9:AD9,Q9)/2,39)</f>
        <v>22.3</v>
      </c>
      <c r="AF9" s="41">
        <f t="shared" ref="AF9:AF24" si="2">IF(AE9&lt;15,0,IF(AE9&lt;30,1,2))</f>
        <v>1</v>
      </c>
      <c r="AG9" s="175">
        <v>1</v>
      </c>
      <c r="AH9" s="11"/>
      <c r="AI9" s="131"/>
      <c r="AJ9" s="131">
        <v>5</v>
      </c>
      <c r="AK9" s="131"/>
      <c r="AL9" s="59">
        <v>5</v>
      </c>
      <c r="AM9" s="273">
        <v>1</v>
      </c>
      <c r="AN9" s="59">
        <v>4</v>
      </c>
      <c r="AO9" s="10">
        <v>4</v>
      </c>
      <c r="AP9" s="131">
        <v>5</v>
      </c>
      <c r="AQ9" s="131">
        <v>4</v>
      </c>
      <c r="AR9" s="54">
        <v>4</v>
      </c>
      <c r="AS9" s="273">
        <v>1</v>
      </c>
      <c r="AT9" s="106">
        <v>5</v>
      </c>
      <c r="AU9" s="106">
        <v>5</v>
      </c>
      <c r="AV9" s="106">
        <v>4</v>
      </c>
      <c r="AW9" s="106"/>
      <c r="AX9" s="151">
        <v>5</v>
      </c>
      <c r="AY9" s="14">
        <v>4</v>
      </c>
      <c r="AZ9" s="105">
        <v>4</v>
      </c>
      <c r="BA9" s="105"/>
      <c r="BB9" s="105"/>
      <c r="BC9" s="105">
        <v>5</v>
      </c>
      <c r="BD9" s="105">
        <v>5</v>
      </c>
      <c r="BE9" s="105">
        <v>5</v>
      </c>
      <c r="BF9" s="63"/>
      <c r="BG9" s="105"/>
      <c r="BH9" s="105">
        <v>5</v>
      </c>
      <c r="BI9" s="65">
        <v>5</v>
      </c>
      <c r="BJ9" s="66">
        <v>5</v>
      </c>
      <c r="BK9" s="336"/>
      <c r="BL9" s="344" t="s">
        <v>220</v>
      </c>
      <c r="BM9" s="218">
        <f t="shared" ref="BM9:BM24" si="3">IF(SUM(AE9,AG9:BL9)/1.5&lt;=80,SUM(AE9,AG9:BL9)/1.5,80)</f>
        <v>75.533333333333331</v>
      </c>
      <c r="BN9" s="222">
        <v>10</v>
      </c>
      <c r="BO9" s="223">
        <v>10</v>
      </c>
      <c r="BP9" s="221">
        <f t="shared" ref="BP9:BP24" si="4">IF(SUM(BM9,BN9:BO9)&lt;=100,SUM(BM9,BN9:BO9),100)</f>
        <v>95.533333333333331</v>
      </c>
      <c r="BQ9" s="42" t="str">
        <f t="shared" ref="BQ9:BQ24" si="5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A</v>
      </c>
      <c r="BR9" s="107">
        <f>IF(BP9&lt;50,2,IF(BP9&lt;74,3,IF(BP9&lt;87,4,5)))</f>
        <v>5</v>
      </c>
      <c r="BS9" s="368">
        <v>22.05</v>
      </c>
      <c r="BT9" s="355">
        <v>64.849999999999994</v>
      </c>
      <c r="BU9" s="356">
        <v>39.840000000000003</v>
      </c>
      <c r="BV9" s="123"/>
      <c r="BW9" s="76"/>
      <c r="BX9" s="84"/>
    </row>
    <row r="10" spans="1:76" ht="15" customHeight="1" thickBot="1" x14ac:dyDescent="0.3">
      <c r="A10" s="91">
        <v>3</v>
      </c>
      <c r="B10" s="183" t="s">
        <v>123</v>
      </c>
      <c r="C10" s="175">
        <v>1</v>
      </c>
      <c r="D10" s="112">
        <v>5</v>
      </c>
      <c r="E10" s="10">
        <v>4</v>
      </c>
      <c r="F10" s="155">
        <v>4</v>
      </c>
      <c r="G10" s="175"/>
      <c r="H10" s="10">
        <v>5</v>
      </c>
      <c r="I10" s="10">
        <v>5</v>
      </c>
      <c r="J10" s="132"/>
      <c r="K10" s="278">
        <v>1</v>
      </c>
      <c r="L10" s="11">
        <v>5</v>
      </c>
      <c r="M10" s="10">
        <v>5</v>
      </c>
      <c r="N10" s="10">
        <v>5</v>
      </c>
      <c r="O10" s="13"/>
      <c r="P10" s="15">
        <v>5</v>
      </c>
      <c r="Q10" s="213">
        <f t="shared" ref="Q10:Q24" si="6">IF(SUM(C10:P10)/2.5&lt;=21,SUM(C10:P10)/2.5,21)</f>
        <v>18</v>
      </c>
      <c r="R10" s="41">
        <f t="shared" si="0"/>
        <v>2</v>
      </c>
      <c r="S10" s="141">
        <v>1</v>
      </c>
      <c r="T10" s="10">
        <v>5</v>
      </c>
      <c r="U10" s="10">
        <v>4</v>
      </c>
      <c r="V10" s="10">
        <v>5</v>
      </c>
      <c r="W10" s="175">
        <v>1</v>
      </c>
      <c r="X10" s="10">
        <v>5</v>
      </c>
      <c r="Y10" s="10"/>
      <c r="Z10" s="155">
        <v>5</v>
      </c>
      <c r="AA10" s="175">
        <v>1</v>
      </c>
      <c r="AB10" s="10">
        <v>5</v>
      </c>
      <c r="AC10" s="10">
        <v>5</v>
      </c>
      <c r="AD10" s="10">
        <v>5</v>
      </c>
      <c r="AE10" s="215">
        <f t="shared" si="1"/>
        <v>30</v>
      </c>
      <c r="AF10" s="41">
        <f t="shared" si="2"/>
        <v>2</v>
      </c>
      <c r="AG10" s="175">
        <v>1</v>
      </c>
      <c r="AH10" s="11"/>
      <c r="AI10" s="131">
        <v>4</v>
      </c>
      <c r="AJ10" s="131">
        <v>4</v>
      </c>
      <c r="AK10" s="131">
        <v>5</v>
      </c>
      <c r="AL10" s="59">
        <v>4</v>
      </c>
      <c r="AM10" s="273">
        <v>1</v>
      </c>
      <c r="AN10" s="59">
        <v>5</v>
      </c>
      <c r="AO10" s="10">
        <v>4</v>
      </c>
      <c r="AP10" s="131">
        <v>4</v>
      </c>
      <c r="AQ10" s="131">
        <v>5</v>
      </c>
      <c r="AR10" s="54">
        <v>4</v>
      </c>
      <c r="AS10" s="273">
        <v>1</v>
      </c>
      <c r="AT10" s="106"/>
      <c r="AU10" s="106"/>
      <c r="AV10" s="106">
        <v>4</v>
      </c>
      <c r="AW10" s="106">
        <v>4</v>
      </c>
      <c r="AX10" s="151">
        <v>5</v>
      </c>
      <c r="AY10" s="23">
        <v>5</v>
      </c>
      <c r="AZ10" s="24">
        <v>5</v>
      </c>
      <c r="BA10" s="24"/>
      <c r="BB10" s="24"/>
      <c r="BC10" s="105">
        <v>5</v>
      </c>
      <c r="BD10" s="105">
        <v>5</v>
      </c>
      <c r="BE10" s="24">
        <v>5</v>
      </c>
      <c r="BF10" s="63"/>
      <c r="BG10" s="24">
        <v>5</v>
      </c>
      <c r="BH10" s="24">
        <v>4</v>
      </c>
      <c r="BI10" s="65">
        <v>4</v>
      </c>
      <c r="BJ10" s="66">
        <v>4</v>
      </c>
      <c r="BK10" s="336"/>
      <c r="BL10" s="344" t="s">
        <v>220</v>
      </c>
      <c r="BM10" s="218">
        <f t="shared" si="3"/>
        <v>80</v>
      </c>
      <c r="BN10" s="219">
        <v>10</v>
      </c>
      <c r="BO10" s="220">
        <v>8</v>
      </c>
      <c r="BP10" s="221">
        <f t="shared" si="4"/>
        <v>98</v>
      </c>
      <c r="BQ10" s="42" t="str">
        <f t="shared" si="5"/>
        <v>A+</v>
      </c>
      <c r="BR10" s="107">
        <f t="shared" ref="BR10:BR24" si="7">IF(BP10&lt;50,2,IF(BP10&lt;74,3,IF(BP10&lt;87,4,5)))</f>
        <v>5</v>
      </c>
      <c r="BS10" s="368">
        <v>28.53</v>
      </c>
      <c r="BT10" s="355">
        <v>49.59</v>
      </c>
      <c r="BU10" s="356">
        <v>36.67</v>
      </c>
      <c r="BV10" s="77" t="s">
        <v>201</v>
      </c>
      <c r="BW10" s="76"/>
      <c r="BX10" s="84"/>
    </row>
    <row r="11" spans="1:76" ht="15" customHeight="1" thickBot="1" x14ac:dyDescent="0.3">
      <c r="A11" s="91">
        <v>4</v>
      </c>
      <c r="B11" s="182" t="s">
        <v>124</v>
      </c>
      <c r="C11" s="175">
        <v>1</v>
      </c>
      <c r="D11" s="112">
        <v>4</v>
      </c>
      <c r="E11" s="10">
        <v>5</v>
      </c>
      <c r="F11" s="155">
        <v>5</v>
      </c>
      <c r="G11" s="175"/>
      <c r="H11" s="130">
        <v>4</v>
      </c>
      <c r="I11" s="10">
        <v>5</v>
      </c>
      <c r="J11" s="132"/>
      <c r="K11" s="278">
        <v>1</v>
      </c>
      <c r="L11" s="11"/>
      <c r="M11" s="10">
        <v>5</v>
      </c>
      <c r="N11" s="10">
        <v>3</v>
      </c>
      <c r="O11" s="13"/>
      <c r="P11" s="15">
        <v>5</v>
      </c>
      <c r="Q11" s="213">
        <f t="shared" si="6"/>
        <v>15.2</v>
      </c>
      <c r="R11" s="41">
        <f t="shared" si="0"/>
        <v>2</v>
      </c>
      <c r="S11" s="141">
        <v>1</v>
      </c>
      <c r="T11" s="10">
        <v>4</v>
      </c>
      <c r="U11" s="10">
        <v>5</v>
      </c>
      <c r="V11" s="10">
        <v>4</v>
      </c>
      <c r="W11" s="175">
        <v>1</v>
      </c>
      <c r="X11" s="10">
        <v>5</v>
      </c>
      <c r="Y11" s="10">
        <v>4</v>
      </c>
      <c r="Z11" s="155">
        <v>5</v>
      </c>
      <c r="AA11" s="175"/>
      <c r="AB11" s="10">
        <v>4</v>
      </c>
      <c r="AC11" s="10">
        <v>4</v>
      </c>
      <c r="AD11" s="10">
        <v>5</v>
      </c>
      <c r="AE11" s="215">
        <f t="shared" si="1"/>
        <v>28.6</v>
      </c>
      <c r="AF11" s="41">
        <f t="shared" si="2"/>
        <v>1</v>
      </c>
      <c r="AG11" s="203">
        <v>1</v>
      </c>
      <c r="AH11" s="11"/>
      <c r="AI11" s="131">
        <v>5</v>
      </c>
      <c r="AJ11" s="131"/>
      <c r="AK11" s="131"/>
      <c r="AL11" s="59"/>
      <c r="AM11" s="273">
        <v>1</v>
      </c>
      <c r="AN11" s="59">
        <v>4</v>
      </c>
      <c r="AO11" s="10">
        <v>4</v>
      </c>
      <c r="AP11" s="131">
        <v>4</v>
      </c>
      <c r="AQ11" s="131">
        <v>5</v>
      </c>
      <c r="AR11" s="54">
        <v>4</v>
      </c>
      <c r="AS11" s="273">
        <v>1</v>
      </c>
      <c r="AT11" s="106"/>
      <c r="AU11" s="106">
        <v>4</v>
      </c>
      <c r="AV11" s="106">
        <v>4</v>
      </c>
      <c r="AW11" s="106">
        <v>4</v>
      </c>
      <c r="AX11" s="151">
        <v>5</v>
      </c>
      <c r="AY11" s="14">
        <v>5</v>
      </c>
      <c r="AZ11" s="105">
        <v>5</v>
      </c>
      <c r="BA11" s="105"/>
      <c r="BB11" s="105"/>
      <c r="BC11" s="105">
        <v>5</v>
      </c>
      <c r="BD11" s="105">
        <v>5</v>
      </c>
      <c r="BE11" s="105">
        <v>5</v>
      </c>
      <c r="BF11" s="63"/>
      <c r="BG11" s="105">
        <v>4</v>
      </c>
      <c r="BH11" s="105">
        <v>4</v>
      </c>
      <c r="BI11" s="65">
        <v>4</v>
      </c>
      <c r="BJ11" s="66">
        <v>5</v>
      </c>
      <c r="BK11" s="336"/>
      <c r="BL11" s="344" t="s">
        <v>220</v>
      </c>
      <c r="BM11" s="218">
        <f t="shared" si="3"/>
        <v>77.733333333333334</v>
      </c>
      <c r="BN11" s="222">
        <v>10</v>
      </c>
      <c r="BO11" s="223">
        <v>10</v>
      </c>
      <c r="BP11" s="221">
        <f t="shared" si="4"/>
        <v>97.733333333333334</v>
      </c>
      <c r="BQ11" s="42" t="str">
        <f t="shared" si="5"/>
        <v>A+</v>
      </c>
      <c r="BR11" s="107">
        <f t="shared" si="7"/>
        <v>5</v>
      </c>
      <c r="BS11" s="368">
        <v>29.72</v>
      </c>
      <c r="BT11" s="373">
        <v>60.25</v>
      </c>
      <c r="BU11" s="356">
        <v>41.09</v>
      </c>
      <c r="BV11" s="144" t="s">
        <v>169</v>
      </c>
      <c r="BW11" s="145"/>
      <c r="BX11" s="146"/>
    </row>
    <row r="12" spans="1:76" ht="16.5" customHeight="1" thickBot="1" x14ac:dyDescent="0.3">
      <c r="A12" s="91">
        <v>5</v>
      </c>
      <c r="B12" s="183" t="s">
        <v>125</v>
      </c>
      <c r="C12" s="175">
        <v>1</v>
      </c>
      <c r="D12" s="112">
        <v>5</v>
      </c>
      <c r="E12" s="10">
        <v>4</v>
      </c>
      <c r="F12" s="155">
        <v>4</v>
      </c>
      <c r="G12" s="175"/>
      <c r="H12" s="10">
        <v>5</v>
      </c>
      <c r="I12" s="10"/>
      <c r="J12" s="132"/>
      <c r="K12" s="278">
        <v>1</v>
      </c>
      <c r="L12" s="11">
        <v>5</v>
      </c>
      <c r="M12" s="10"/>
      <c r="N12" s="10">
        <v>5</v>
      </c>
      <c r="O12" s="13"/>
      <c r="P12" s="15">
        <v>4</v>
      </c>
      <c r="Q12" s="213">
        <f t="shared" si="6"/>
        <v>13.6</v>
      </c>
      <c r="R12" s="41">
        <f t="shared" si="0"/>
        <v>1</v>
      </c>
      <c r="S12" s="141"/>
      <c r="T12" s="10">
        <v>4</v>
      </c>
      <c r="U12" s="10"/>
      <c r="V12" s="10">
        <v>5</v>
      </c>
      <c r="W12" s="175">
        <v>1</v>
      </c>
      <c r="X12" s="10">
        <v>5</v>
      </c>
      <c r="Y12" s="10"/>
      <c r="Z12" s="155">
        <v>5</v>
      </c>
      <c r="AA12" s="175">
        <v>1</v>
      </c>
      <c r="AB12" s="10"/>
      <c r="AC12" s="10">
        <v>4</v>
      </c>
      <c r="AD12" s="10">
        <v>5</v>
      </c>
      <c r="AE12" s="215">
        <f t="shared" si="1"/>
        <v>21.8</v>
      </c>
      <c r="AF12" s="41">
        <f t="shared" si="2"/>
        <v>1</v>
      </c>
      <c r="AG12" s="175">
        <v>1</v>
      </c>
      <c r="AH12" s="11"/>
      <c r="AI12" s="131"/>
      <c r="AJ12" s="131"/>
      <c r="AK12" s="131"/>
      <c r="AL12" s="59">
        <v>4</v>
      </c>
      <c r="AM12" s="273">
        <v>1</v>
      </c>
      <c r="AN12" s="59">
        <v>4</v>
      </c>
      <c r="AO12" s="10">
        <v>4</v>
      </c>
      <c r="AP12" s="131"/>
      <c r="AQ12" s="131">
        <v>4</v>
      </c>
      <c r="AR12" s="54">
        <v>4</v>
      </c>
      <c r="AS12" s="273">
        <v>1</v>
      </c>
      <c r="AT12" s="106"/>
      <c r="AU12" s="106">
        <v>4</v>
      </c>
      <c r="AV12" s="106"/>
      <c r="AW12" s="106"/>
      <c r="AX12" s="151">
        <v>5</v>
      </c>
      <c r="AY12" s="14">
        <v>5</v>
      </c>
      <c r="AZ12" s="105">
        <v>4</v>
      </c>
      <c r="BA12" s="105"/>
      <c r="BB12" s="105"/>
      <c r="BC12" s="105">
        <v>5</v>
      </c>
      <c r="BD12" s="105">
        <v>5</v>
      </c>
      <c r="BE12" s="105">
        <v>5</v>
      </c>
      <c r="BF12" s="63"/>
      <c r="BG12" s="105">
        <v>5</v>
      </c>
      <c r="BH12" s="105">
        <v>4</v>
      </c>
      <c r="BI12" s="289">
        <v>4</v>
      </c>
      <c r="BJ12" s="66">
        <v>4</v>
      </c>
      <c r="BK12" s="336"/>
      <c r="BL12" s="344" t="s">
        <v>220</v>
      </c>
      <c r="BM12" s="218">
        <f t="shared" si="3"/>
        <v>63.199999999999996</v>
      </c>
      <c r="BN12" s="222">
        <v>10</v>
      </c>
      <c r="BO12" s="223">
        <v>10</v>
      </c>
      <c r="BP12" s="221">
        <f t="shared" si="4"/>
        <v>83.199999999999989</v>
      </c>
      <c r="BQ12" s="42" t="str">
        <f t="shared" si="5"/>
        <v>B-</v>
      </c>
      <c r="BR12" s="107">
        <f t="shared" si="7"/>
        <v>4</v>
      </c>
      <c r="BS12" s="368">
        <v>23.19</v>
      </c>
      <c r="BT12" s="355">
        <v>43.82</v>
      </c>
      <c r="BU12" s="356">
        <v>35.42</v>
      </c>
      <c r="BV12" s="77" t="s">
        <v>170</v>
      </c>
      <c r="BW12" s="76"/>
      <c r="BX12" s="84"/>
    </row>
    <row r="13" spans="1:76" ht="15" customHeight="1" thickBot="1" x14ac:dyDescent="0.3">
      <c r="A13" s="91">
        <v>6</v>
      </c>
      <c r="B13" s="182" t="s">
        <v>126</v>
      </c>
      <c r="C13" s="175">
        <v>1</v>
      </c>
      <c r="D13" s="112">
        <v>4</v>
      </c>
      <c r="E13" s="10">
        <v>4</v>
      </c>
      <c r="F13" s="155"/>
      <c r="G13" s="175"/>
      <c r="H13" s="10">
        <v>5</v>
      </c>
      <c r="I13" s="10"/>
      <c r="J13" s="132"/>
      <c r="K13" s="278"/>
      <c r="L13" s="11"/>
      <c r="M13" s="10"/>
      <c r="N13" s="10"/>
      <c r="O13" s="13"/>
      <c r="P13" s="15">
        <v>5</v>
      </c>
      <c r="Q13" s="213">
        <f t="shared" si="6"/>
        <v>7.6</v>
      </c>
      <c r="R13" s="41">
        <f t="shared" si="0"/>
        <v>1</v>
      </c>
      <c r="S13" s="141">
        <v>1</v>
      </c>
      <c r="T13" s="10"/>
      <c r="U13" s="10"/>
      <c r="V13" s="10">
        <v>4</v>
      </c>
      <c r="W13" s="175">
        <v>1</v>
      </c>
      <c r="X13" s="10"/>
      <c r="Y13" s="10"/>
      <c r="Z13" s="155"/>
      <c r="AA13" s="175">
        <v>1</v>
      </c>
      <c r="AB13" s="10"/>
      <c r="AC13" s="10"/>
      <c r="AD13" s="10"/>
      <c r="AE13" s="215">
        <f t="shared" si="1"/>
        <v>7.3</v>
      </c>
      <c r="AF13" s="41">
        <f t="shared" si="2"/>
        <v>0</v>
      </c>
      <c r="AG13" s="175"/>
      <c r="AH13" s="11"/>
      <c r="AI13" s="131"/>
      <c r="AJ13" s="131"/>
      <c r="AK13" s="131"/>
      <c r="AL13" s="59"/>
      <c r="AM13" s="273">
        <v>1</v>
      </c>
      <c r="AN13" s="59"/>
      <c r="AO13" s="10"/>
      <c r="AP13" s="112"/>
      <c r="AQ13" s="131"/>
      <c r="AR13" s="54"/>
      <c r="AS13" s="273"/>
      <c r="AT13" s="106"/>
      <c r="AU13" s="106"/>
      <c r="AV13" s="106"/>
      <c r="AW13" s="106"/>
      <c r="AX13" s="25"/>
      <c r="AY13" s="14"/>
      <c r="AZ13" s="105"/>
      <c r="BA13" s="105"/>
      <c r="BB13" s="105"/>
      <c r="BC13" s="105"/>
      <c r="BD13" s="105"/>
      <c r="BE13" s="105"/>
      <c r="BF13" s="63"/>
      <c r="BG13" s="105"/>
      <c r="BH13" s="105"/>
      <c r="BI13" s="65"/>
      <c r="BJ13" s="66"/>
      <c r="BK13" s="336"/>
      <c r="BL13" s="343"/>
      <c r="BM13" s="218">
        <f t="shared" si="3"/>
        <v>5.5333333333333341</v>
      </c>
      <c r="BN13" s="222"/>
      <c r="BO13" s="223"/>
      <c r="BP13" s="221">
        <f t="shared" si="4"/>
        <v>5.5333333333333341</v>
      </c>
      <c r="BQ13" s="42" t="str">
        <f t="shared" si="5"/>
        <v>F</v>
      </c>
      <c r="BR13" s="107">
        <f t="shared" si="7"/>
        <v>2</v>
      </c>
      <c r="BS13" s="368">
        <v>28.25</v>
      </c>
      <c r="BT13" s="355">
        <v>62.77</v>
      </c>
      <c r="BU13" s="356">
        <v>42.17</v>
      </c>
      <c r="BV13" s="123" t="s">
        <v>167</v>
      </c>
      <c r="BW13" s="137"/>
      <c r="BX13" s="84"/>
    </row>
    <row r="14" spans="1:76" ht="14.25" customHeight="1" thickBot="1" x14ac:dyDescent="0.3">
      <c r="A14" s="91">
        <v>7</v>
      </c>
      <c r="B14" s="183" t="s">
        <v>127</v>
      </c>
      <c r="C14" s="175">
        <v>1</v>
      </c>
      <c r="D14" s="112">
        <v>5</v>
      </c>
      <c r="E14" s="10">
        <v>4</v>
      </c>
      <c r="F14" s="155"/>
      <c r="G14" s="176"/>
      <c r="H14" s="10">
        <v>4</v>
      </c>
      <c r="I14" s="10">
        <v>5</v>
      </c>
      <c r="J14" s="132"/>
      <c r="K14" s="278">
        <v>1</v>
      </c>
      <c r="L14" s="11"/>
      <c r="M14" s="10"/>
      <c r="N14" s="10">
        <v>4</v>
      </c>
      <c r="O14" s="13"/>
      <c r="P14" s="15">
        <v>5</v>
      </c>
      <c r="Q14" s="213">
        <f t="shared" si="6"/>
        <v>11.6</v>
      </c>
      <c r="R14" s="41">
        <f t="shared" si="0"/>
        <v>1</v>
      </c>
      <c r="S14" s="141">
        <v>1</v>
      </c>
      <c r="T14" s="10">
        <v>5</v>
      </c>
      <c r="U14" s="10">
        <v>4</v>
      </c>
      <c r="V14" s="10">
        <v>5</v>
      </c>
      <c r="W14" s="176">
        <v>1</v>
      </c>
      <c r="X14" s="10"/>
      <c r="Y14" s="10"/>
      <c r="Z14" s="155">
        <v>4</v>
      </c>
      <c r="AA14" s="175"/>
      <c r="AB14" s="10">
        <v>5</v>
      </c>
      <c r="AC14" s="10"/>
      <c r="AD14" s="10"/>
      <c r="AE14" s="215">
        <f t="shared" si="1"/>
        <v>18.3</v>
      </c>
      <c r="AF14" s="41">
        <f t="shared" si="2"/>
        <v>1</v>
      </c>
      <c r="AG14" s="175">
        <v>1</v>
      </c>
      <c r="AH14" s="11"/>
      <c r="AI14" s="131"/>
      <c r="AJ14" s="131"/>
      <c r="AK14" s="131"/>
      <c r="AL14" s="59"/>
      <c r="AM14" s="273"/>
      <c r="AN14" s="59">
        <v>4</v>
      </c>
      <c r="AO14" s="10">
        <v>4</v>
      </c>
      <c r="AP14" s="131"/>
      <c r="AQ14" s="131">
        <v>4</v>
      </c>
      <c r="AR14" s="54"/>
      <c r="AS14" s="273">
        <v>1</v>
      </c>
      <c r="AT14" s="106"/>
      <c r="AU14" s="106"/>
      <c r="AV14" s="106"/>
      <c r="AW14" s="106"/>
      <c r="AX14" s="151">
        <v>5</v>
      </c>
      <c r="AY14" s="14"/>
      <c r="AZ14" s="105"/>
      <c r="BA14" s="105"/>
      <c r="BB14" s="105"/>
      <c r="BC14" s="105">
        <v>4</v>
      </c>
      <c r="BD14" s="105">
        <v>5</v>
      </c>
      <c r="BE14" s="105">
        <v>5</v>
      </c>
      <c r="BF14" s="63"/>
      <c r="BG14" s="105">
        <v>4</v>
      </c>
      <c r="BH14" s="105"/>
      <c r="BI14" s="65">
        <v>4</v>
      </c>
      <c r="BJ14" s="66"/>
      <c r="BK14" s="336"/>
      <c r="BL14" s="343"/>
      <c r="BM14" s="218">
        <f t="shared" si="3"/>
        <v>39.533333333333331</v>
      </c>
      <c r="BN14" s="222">
        <v>15</v>
      </c>
      <c r="BO14" s="223"/>
      <c r="BP14" s="221">
        <f t="shared" si="4"/>
        <v>54.533333333333331</v>
      </c>
      <c r="BQ14" s="42" t="str">
        <f t="shared" si="5"/>
        <v>E</v>
      </c>
      <c r="BR14" s="107">
        <f t="shared" si="7"/>
        <v>3</v>
      </c>
      <c r="BS14" s="350"/>
      <c r="BT14" s="327"/>
      <c r="BU14" s="349"/>
      <c r="BV14" s="123" t="s">
        <v>164</v>
      </c>
      <c r="BW14" s="137"/>
      <c r="BX14" s="84"/>
    </row>
    <row r="15" spans="1:76" ht="15.75" customHeight="1" thickBot="1" x14ac:dyDescent="0.3">
      <c r="A15" s="91">
        <v>8</v>
      </c>
      <c r="B15" s="182" t="s">
        <v>128</v>
      </c>
      <c r="C15" s="175">
        <v>1</v>
      </c>
      <c r="D15" s="112">
        <v>5</v>
      </c>
      <c r="E15" s="10">
        <v>5</v>
      </c>
      <c r="F15" s="155">
        <v>4</v>
      </c>
      <c r="G15" s="175"/>
      <c r="H15" s="10">
        <v>5</v>
      </c>
      <c r="I15" s="10">
        <v>5</v>
      </c>
      <c r="J15" s="132">
        <v>4</v>
      </c>
      <c r="K15" s="278">
        <v>1</v>
      </c>
      <c r="L15" s="11">
        <v>5</v>
      </c>
      <c r="M15" s="10">
        <v>5</v>
      </c>
      <c r="N15" s="10">
        <v>4</v>
      </c>
      <c r="O15" s="13"/>
      <c r="P15" s="15">
        <v>5</v>
      </c>
      <c r="Q15" s="213">
        <f t="shared" si="6"/>
        <v>19.600000000000001</v>
      </c>
      <c r="R15" s="41">
        <f t="shared" si="0"/>
        <v>2</v>
      </c>
      <c r="S15" s="141">
        <v>1</v>
      </c>
      <c r="T15" s="10">
        <v>5</v>
      </c>
      <c r="U15" s="10">
        <v>5</v>
      </c>
      <c r="V15" s="10">
        <v>4</v>
      </c>
      <c r="W15" s="175">
        <v>1</v>
      </c>
      <c r="X15" s="10">
        <v>5</v>
      </c>
      <c r="Y15" s="10"/>
      <c r="Z15" s="155">
        <v>5</v>
      </c>
      <c r="AA15" s="175">
        <v>1</v>
      </c>
      <c r="AB15" s="10">
        <v>5</v>
      </c>
      <c r="AC15" s="10">
        <v>5</v>
      </c>
      <c r="AD15" s="10">
        <v>5</v>
      </c>
      <c r="AE15" s="215">
        <f t="shared" si="1"/>
        <v>30.8</v>
      </c>
      <c r="AF15" s="41">
        <f t="shared" si="2"/>
        <v>2</v>
      </c>
      <c r="AG15" s="175">
        <v>1</v>
      </c>
      <c r="AH15" s="11"/>
      <c r="AI15" s="131">
        <v>5</v>
      </c>
      <c r="AJ15" s="131">
        <v>4</v>
      </c>
      <c r="AK15" s="131">
        <v>4</v>
      </c>
      <c r="AL15" s="59">
        <v>4</v>
      </c>
      <c r="AM15" s="273">
        <v>1</v>
      </c>
      <c r="AN15" s="59">
        <v>4</v>
      </c>
      <c r="AO15" s="10">
        <v>4</v>
      </c>
      <c r="AP15" s="131">
        <v>4</v>
      </c>
      <c r="AQ15" s="131">
        <v>5</v>
      </c>
      <c r="AR15" s="54">
        <v>4</v>
      </c>
      <c r="AS15" s="273">
        <v>1</v>
      </c>
      <c r="AT15" s="106"/>
      <c r="AU15" s="106">
        <v>4</v>
      </c>
      <c r="AV15" s="106">
        <v>4</v>
      </c>
      <c r="AW15" s="106">
        <v>4</v>
      </c>
      <c r="AX15" s="151">
        <v>4</v>
      </c>
      <c r="AY15" s="14">
        <v>5</v>
      </c>
      <c r="AZ15" s="105">
        <v>4</v>
      </c>
      <c r="BA15" s="105"/>
      <c r="BB15" s="105"/>
      <c r="BC15" s="105">
        <v>5</v>
      </c>
      <c r="BD15" s="105">
        <v>5</v>
      </c>
      <c r="BE15" s="105">
        <v>5</v>
      </c>
      <c r="BF15" s="63"/>
      <c r="BG15" s="105">
        <v>5</v>
      </c>
      <c r="BH15" s="105">
        <v>4</v>
      </c>
      <c r="BI15" s="65">
        <v>4</v>
      </c>
      <c r="BJ15" s="66">
        <v>4</v>
      </c>
      <c r="BK15" s="336"/>
      <c r="BL15" s="344" t="s">
        <v>220</v>
      </c>
      <c r="BM15" s="218">
        <f t="shared" si="3"/>
        <v>80</v>
      </c>
      <c r="BN15" s="222">
        <v>10</v>
      </c>
      <c r="BO15" s="223">
        <v>8</v>
      </c>
      <c r="BP15" s="221">
        <f t="shared" si="4"/>
        <v>98</v>
      </c>
      <c r="BQ15" s="42" t="str">
        <f t="shared" si="5"/>
        <v>A+</v>
      </c>
      <c r="BR15" s="107">
        <f t="shared" si="7"/>
        <v>5</v>
      </c>
      <c r="BS15" s="368">
        <v>30.53</v>
      </c>
      <c r="BT15" s="355">
        <v>55.77</v>
      </c>
      <c r="BU15" s="356">
        <v>39.92</v>
      </c>
      <c r="BV15" s="123" t="s">
        <v>171</v>
      </c>
      <c r="BW15" s="76"/>
      <c r="BX15" s="84"/>
    </row>
    <row r="16" spans="1:76" ht="15.75" customHeight="1" thickBot="1" x14ac:dyDescent="0.3">
      <c r="A16" s="92">
        <v>9</v>
      </c>
      <c r="B16" s="183" t="s">
        <v>129</v>
      </c>
      <c r="C16" s="175">
        <v>1</v>
      </c>
      <c r="D16" s="10">
        <v>4</v>
      </c>
      <c r="E16" s="10">
        <v>4</v>
      </c>
      <c r="F16" s="155">
        <v>4</v>
      </c>
      <c r="G16" s="176"/>
      <c r="H16" s="10">
        <v>5</v>
      </c>
      <c r="I16" s="10"/>
      <c r="J16" s="46">
        <v>4</v>
      </c>
      <c r="K16" s="278">
        <v>1</v>
      </c>
      <c r="L16" s="11"/>
      <c r="M16" s="131">
        <v>5</v>
      </c>
      <c r="N16" s="10">
        <v>5</v>
      </c>
      <c r="O16" s="169"/>
      <c r="P16" s="15">
        <v>5</v>
      </c>
      <c r="Q16" s="213">
        <f t="shared" si="6"/>
        <v>15.2</v>
      </c>
      <c r="R16" s="41">
        <f t="shared" si="0"/>
        <v>2</v>
      </c>
      <c r="S16" s="141">
        <v>1</v>
      </c>
      <c r="T16" s="10">
        <v>5</v>
      </c>
      <c r="U16" s="10">
        <v>5</v>
      </c>
      <c r="V16" s="10">
        <v>5</v>
      </c>
      <c r="W16" s="176">
        <v>1</v>
      </c>
      <c r="X16" s="10">
        <v>5</v>
      </c>
      <c r="Y16" s="10"/>
      <c r="Z16" s="155">
        <v>4</v>
      </c>
      <c r="AA16" s="203" t="s">
        <v>199</v>
      </c>
      <c r="AB16" s="10">
        <v>5</v>
      </c>
      <c r="AC16" s="10">
        <v>5</v>
      </c>
      <c r="AD16" s="10">
        <v>5</v>
      </c>
      <c r="AE16" s="215">
        <f t="shared" si="1"/>
        <v>28.1</v>
      </c>
      <c r="AF16" s="41">
        <f t="shared" si="2"/>
        <v>1</v>
      </c>
      <c r="AG16" s="273">
        <v>1</v>
      </c>
      <c r="AH16" s="11"/>
      <c r="AI16" s="131"/>
      <c r="AJ16" s="131"/>
      <c r="AK16" s="131">
        <v>4</v>
      </c>
      <c r="AL16" s="59">
        <v>4</v>
      </c>
      <c r="AM16" s="273">
        <v>1</v>
      </c>
      <c r="AN16" s="59">
        <v>4</v>
      </c>
      <c r="AO16" s="10">
        <v>4</v>
      </c>
      <c r="AP16" s="131">
        <v>4</v>
      </c>
      <c r="AQ16" s="131">
        <v>5</v>
      </c>
      <c r="AR16" s="54"/>
      <c r="AS16" s="273">
        <v>1</v>
      </c>
      <c r="AT16" s="106"/>
      <c r="AU16" s="106">
        <v>4</v>
      </c>
      <c r="AV16" s="106">
        <v>4</v>
      </c>
      <c r="AW16" s="106"/>
      <c r="AX16" s="151"/>
      <c r="AY16" s="14">
        <v>5</v>
      </c>
      <c r="AZ16" s="105">
        <v>5</v>
      </c>
      <c r="BA16" s="105"/>
      <c r="BB16" s="105"/>
      <c r="BC16" s="105">
        <v>4</v>
      </c>
      <c r="BD16" s="105">
        <v>5</v>
      </c>
      <c r="BE16" s="105">
        <v>4</v>
      </c>
      <c r="BF16" s="63"/>
      <c r="BG16" s="105">
        <v>4</v>
      </c>
      <c r="BH16" s="105">
        <v>4</v>
      </c>
      <c r="BI16" s="65">
        <v>4</v>
      </c>
      <c r="BJ16" s="66">
        <v>4</v>
      </c>
      <c r="BK16" s="336"/>
      <c r="BL16" s="344" t="s">
        <v>220</v>
      </c>
      <c r="BM16" s="218">
        <f t="shared" si="3"/>
        <v>68.733333333333334</v>
      </c>
      <c r="BN16" s="222">
        <v>10</v>
      </c>
      <c r="BO16" s="223">
        <v>10</v>
      </c>
      <c r="BP16" s="221">
        <f t="shared" si="4"/>
        <v>88.733333333333334</v>
      </c>
      <c r="BQ16" s="42" t="str">
        <f t="shared" si="5"/>
        <v>B+</v>
      </c>
      <c r="BR16" s="107">
        <f t="shared" si="7"/>
        <v>5</v>
      </c>
      <c r="BS16" s="368">
        <v>27.75</v>
      </c>
      <c r="BT16" s="355">
        <v>49.26</v>
      </c>
      <c r="BU16" s="356">
        <v>43.67</v>
      </c>
      <c r="BV16" s="77" t="s">
        <v>151</v>
      </c>
      <c r="BW16" s="76"/>
      <c r="BX16" s="84"/>
    </row>
    <row r="17" spans="1:76" ht="15.75" customHeight="1" thickBot="1" x14ac:dyDescent="0.3">
      <c r="A17" s="119">
        <v>10</v>
      </c>
      <c r="B17" s="182" t="s">
        <v>130</v>
      </c>
      <c r="C17" s="175">
        <v>1</v>
      </c>
      <c r="D17" s="10">
        <v>5</v>
      </c>
      <c r="E17" s="10">
        <v>4</v>
      </c>
      <c r="F17" s="155"/>
      <c r="G17" s="175"/>
      <c r="H17" s="10">
        <v>4</v>
      </c>
      <c r="I17" s="10"/>
      <c r="J17" s="46"/>
      <c r="K17" s="278"/>
      <c r="L17" s="11"/>
      <c r="M17" s="131" t="s">
        <v>192</v>
      </c>
      <c r="N17" s="10"/>
      <c r="O17" s="169"/>
      <c r="P17" s="15">
        <v>5</v>
      </c>
      <c r="Q17" s="213">
        <f t="shared" si="6"/>
        <v>7.6</v>
      </c>
      <c r="R17" s="41">
        <f t="shared" si="0"/>
        <v>1</v>
      </c>
      <c r="S17" s="141">
        <v>1</v>
      </c>
      <c r="T17" s="10"/>
      <c r="U17" s="10"/>
      <c r="V17" s="10">
        <v>5</v>
      </c>
      <c r="W17" s="175"/>
      <c r="X17" s="10"/>
      <c r="Y17" s="10"/>
      <c r="Z17" s="155"/>
      <c r="AA17" s="175"/>
      <c r="AB17" s="10"/>
      <c r="AC17" s="10"/>
      <c r="AD17" s="10"/>
      <c r="AE17" s="215">
        <f t="shared" si="1"/>
        <v>6.8</v>
      </c>
      <c r="AF17" s="41">
        <f t="shared" si="2"/>
        <v>0</v>
      </c>
      <c r="AG17" s="273"/>
      <c r="AH17" s="11"/>
      <c r="AI17" s="131"/>
      <c r="AJ17" s="131"/>
      <c r="AK17" s="131"/>
      <c r="AL17" s="59"/>
      <c r="AM17" s="273"/>
      <c r="AN17" s="59"/>
      <c r="AO17" s="10"/>
      <c r="AP17" s="131"/>
      <c r="AQ17" s="131"/>
      <c r="AR17" s="54"/>
      <c r="AS17" s="273"/>
      <c r="AT17" s="106"/>
      <c r="AU17" s="106"/>
      <c r="AV17" s="106"/>
      <c r="AW17" s="106"/>
      <c r="AX17" s="151"/>
      <c r="AY17" s="14"/>
      <c r="AZ17" s="105"/>
      <c r="BA17" s="105"/>
      <c r="BB17" s="105"/>
      <c r="BC17" s="105"/>
      <c r="BD17" s="105"/>
      <c r="BE17" s="105"/>
      <c r="BF17" s="63"/>
      <c r="BG17" s="105"/>
      <c r="BH17" s="105"/>
      <c r="BI17" s="65"/>
      <c r="BJ17" s="66"/>
      <c r="BK17" s="336"/>
      <c r="BL17" s="343"/>
      <c r="BM17" s="218">
        <f t="shared" si="3"/>
        <v>4.5333333333333332</v>
      </c>
      <c r="BN17" s="222"/>
      <c r="BO17" s="223"/>
      <c r="BP17" s="221">
        <f t="shared" si="4"/>
        <v>4.5333333333333332</v>
      </c>
      <c r="BQ17" s="42" t="str">
        <f t="shared" si="5"/>
        <v>F</v>
      </c>
      <c r="BR17" s="107">
        <f t="shared" si="7"/>
        <v>2</v>
      </c>
      <c r="BS17" s="350"/>
      <c r="BT17" s="327"/>
      <c r="BU17" s="349"/>
      <c r="BV17" s="123" t="s">
        <v>34</v>
      </c>
      <c r="BW17" s="76"/>
      <c r="BX17" s="84"/>
    </row>
    <row r="18" spans="1:76" ht="15.75" customHeight="1" thickBot="1" x14ac:dyDescent="0.3">
      <c r="A18" s="120">
        <v>11</v>
      </c>
      <c r="B18" s="183" t="s">
        <v>131</v>
      </c>
      <c r="C18" s="177">
        <v>1</v>
      </c>
      <c r="D18" s="112">
        <v>4</v>
      </c>
      <c r="E18" s="112">
        <v>4</v>
      </c>
      <c r="F18" s="167"/>
      <c r="G18" s="177"/>
      <c r="H18" s="112">
        <v>4</v>
      </c>
      <c r="I18" s="112"/>
      <c r="J18" s="132"/>
      <c r="K18" s="279"/>
      <c r="L18" s="112"/>
      <c r="M18" s="112"/>
      <c r="N18" s="10">
        <v>5</v>
      </c>
      <c r="O18" s="56"/>
      <c r="P18" s="15">
        <v>5</v>
      </c>
      <c r="Q18" s="213">
        <f t="shared" si="6"/>
        <v>9.1999999999999993</v>
      </c>
      <c r="R18" s="41">
        <f t="shared" si="0"/>
        <v>1</v>
      </c>
      <c r="S18" s="141">
        <v>1</v>
      </c>
      <c r="T18" s="10">
        <v>4</v>
      </c>
      <c r="U18" s="10">
        <v>4</v>
      </c>
      <c r="V18" s="10">
        <v>5</v>
      </c>
      <c r="W18" s="177">
        <v>1</v>
      </c>
      <c r="X18" s="10"/>
      <c r="Y18" s="10"/>
      <c r="Z18" s="155"/>
      <c r="AA18" s="175">
        <v>1</v>
      </c>
      <c r="AB18" s="10"/>
      <c r="AC18" s="10">
        <v>4</v>
      </c>
      <c r="AD18" s="10"/>
      <c r="AE18" s="215">
        <f t="shared" si="1"/>
        <v>14.6</v>
      </c>
      <c r="AF18" s="41">
        <f t="shared" si="2"/>
        <v>0</v>
      </c>
      <c r="AG18" s="177"/>
      <c r="AH18" s="105"/>
      <c r="AI18" s="112"/>
      <c r="AJ18" s="112"/>
      <c r="AK18" s="112"/>
      <c r="AL18" s="108"/>
      <c r="AM18" s="177"/>
      <c r="AN18" s="108"/>
      <c r="AO18" s="112"/>
      <c r="AP18" s="112"/>
      <c r="AQ18" s="112">
        <v>4</v>
      </c>
      <c r="AR18" s="25"/>
      <c r="AS18" s="177">
        <v>1</v>
      </c>
      <c r="AT18" s="105"/>
      <c r="AU18" s="105"/>
      <c r="AV18" s="105"/>
      <c r="AW18" s="105"/>
      <c r="AX18" s="25"/>
      <c r="AY18" s="14"/>
      <c r="AZ18" s="105">
        <v>4</v>
      </c>
      <c r="BA18" s="105"/>
      <c r="BB18" s="105"/>
      <c r="BC18" s="105"/>
      <c r="BD18" s="105">
        <v>5</v>
      </c>
      <c r="BE18" s="105">
        <v>3</v>
      </c>
      <c r="BF18" s="63"/>
      <c r="BG18" s="105">
        <v>4</v>
      </c>
      <c r="BH18" s="105"/>
      <c r="BI18" s="65"/>
      <c r="BJ18" s="66"/>
      <c r="BK18" s="336"/>
      <c r="BL18" s="343"/>
      <c r="BM18" s="218">
        <f t="shared" si="3"/>
        <v>23.733333333333334</v>
      </c>
      <c r="BN18" s="222"/>
      <c r="BO18" s="223"/>
      <c r="BP18" s="221">
        <f t="shared" si="4"/>
        <v>23.733333333333334</v>
      </c>
      <c r="BQ18" s="42" t="str">
        <f t="shared" si="5"/>
        <v>F</v>
      </c>
      <c r="BR18" s="107">
        <f t="shared" si="7"/>
        <v>2</v>
      </c>
      <c r="BS18" s="350"/>
      <c r="BT18" s="327"/>
      <c r="BU18" s="349"/>
      <c r="BV18" s="123" t="s">
        <v>165</v>
      </c>
      <c r="BW18" s="137"/>
      <c r="BX18" s="84"/>
    </row>
    <row r="19" spans="1:76" ht="15.75" customHeight="1" thickBot="1" x14ac:dyDescent="0.3">
      <c r="A19" s="120">
        <v>12</v>
      </c>
      <c r="B19" s="182" t="s">
        <v>132</v>
      </c>
      <c r="C19" s="177">
        <v>1</v>
      </c>
      <c r="D19" s="112">
        <v>5</v>
      </c>
      <c r="E19" s="112">
        <v>5</v>
      </c>
      <c r="F19" s="167"/>
      <c r="G19" s="177"/>
      <c r="H19" s="112">
        <v>5</v>
      </c>
      <c r="I19" s="112">
        <v>5</v>
      </c>
      <c r="J19" s="132"/>
      <c r="K19" s="203" t="s">
        <v>199</v>
      </c>
      <c r="L19" s="112"/>
      <c r="M19" s="112"/>
      <c r="N19" s="10"/>
      <c r="O19" s="56"/>
      <c r="P19" s="15">
        <v>5</v>
      </c>
      <c r="Q19" s="213">
        <f t="shared" si="6"/>
        <v>10.4</v>
      </c>
      <c r="R19" s="41">
        <f t="shared" si="0"/>
        <v>1</v>
      </c>
      <c r="S19" s="141"/>
      <c r="T19" s="10">
        <v>5</v>
      </c>
      <c r="U19" s="10"/>
      <c r="V19" s="10">
        <v>5</v>
      </c>
      <c r="W19" s="177">
        <v>1</v>
      </c>
      <c r="X19" s="10"/>
      <c r="Y19" s="10"/>
      <c r="Z19" s="155"/>
      <c r="AA19" s="175">
        <v>1</v>
      </c>
      <c r="AB19" s="10"/>
      <c r="AC19" s="10"/>
      <c r="AD19" s="10"/>
      <c r="AE19" s="215">
        <f t="shared" si="1"/>
        <v>11.2</v>
      </c>
      <c r="AF19" s="41">
        <f t="shared" si="2"/>
        <v>0</v>
      </c>
      <c r="AG19" s="177">
        <v>1</v>
      </c>
      <c r="AH19" s="105"/>
      <c r="AI19" s="112"/>
      <c r="AJ19" s="112"/>
      <c r="AK19" s="112"/>
      <c r="AL19" s="108"/>
      <c r="AM19" s="177"/>
      <c r="AN19" s="108"/>
      <c r="AO19" s="112"/>
      <c r="AP19" s="112"/>
      <c r="AQ19" s="112"/>
      <c r="AR19" s="25"/>
      <c r="AS19" s="177"/>
      <c r="AT19" s="105"/>
      <c r="AU19" s="105"/>
      <c r="AV19" s="105"/>
      <c r="AW19" s="105"/>
      <c r="AX19" s="25"/>
      <c r="AY19" s="14"/>
      <c r="AZ19" s="105"/>
      <c r="BA19" s="105"/>
      <c r="BB19" s="105"/>
      <c r="BC19" s="105"/>
      <c r="BD19" s="105">
        <v>5</v>
      </c>
      <c r="BE19" s="105">
        <v>4</v>
      </c>
      <c r="BF19" s="63"/>
      <c r="BG19" s="105">
        <v>5</v>
      </c>
      <c r="BH19" s="105"/>
      <c r="BI19" s="65"/>
      <c r="BJ19" s="66"/>
      <c r="BK19" s="336"/>
      <c r="BL19" s="343"/>
      <c r="BM19" s="218">
        <f t="shared" si="3"/>
        <v>17.466666666666665</v>
      </c>
      <c r="BN19" s="222"/>
      <c r="BO19" s="223"/>
      <c r="BP19" s="221">
        <f t="shared" si="4"/>
        <v>17.466666666666665</v>
      </c>
      <c r="BQ19" s="42" t="str">
        <f t="shared" si="5"/>
        <v>F</v>
      </c>
      <c r="BR19" s="107">
        <f t="shared" si="7"/>
        <v>2</v>
      </c>
      <c r="BS19" s="357">
        <v>34.049999999999997</v>
      </c>
      <c r="BT19" s="327"/>
      <c r="BU19" s="349"/>
      <c r="BV19" s="123" t="s">
        <v>190</v>
      </c>
      <c r="BW19" s="137"/>
      <c r="BX19" s="84"/>
    </row>
    <row r="20" spans="1:76" ht="15.75" customHeight="1" thickBot="1" x14ac:dyDescent="0.3">
      <c r="A20" s="120">
        <v>13</v>
      </c>
      <c r="B20" s="183" t="s">
        <v>136</v>
      </c>
      <c r="C20" s="177">
        <v>1</v>
      </c>
      <c r="D20" s="112">
        <v>4</v>
      </c>
      <c r="E20" s="112">
        <v>4</v>
      </c>
      <c r="F20" s="167">
        <v>4</v>
      </c>
      <c r="G20" s="177"/>
      <c r="H20" s="112">
        <v>5</v>
      </c>
      <c r="I20" s="112">
        <v>4</v>
      </c>
      <c r="J20" s="132">
        <v>4</v>
      </c>
      <c r="K20" s="279">
        <v>1</v>
      </c>
      <c r="L20" s="112"/>
      <c r="M20" s="112">
        <v>5</v>
      </c>
      <c r="N20" s="10">
        <v>5</v>
      </c>
      <c r="O20" s="163"/>
      <c r="P20" s="15">
        <v>5</v>
      </c>
      <c r="Q20" s="213">
        <f t="shared" si="6"/>
        <v>16.8</v>
      </c>
      <c r="R20" s="41">
        <f t="shared" si="0"/>
        <v>2</v>
      </c>
      <c r="S20" s="141"/>
      <c r="T20" s="10">
        <v>5</v>
      </c>
      <c r="U20" s="10">
        <v>4</v>
      </c>
      <c r="V20" s="10">
        <v>4</v>
      </c>
      <c r="W20" s="177">
        <v>1</v>
      </c>
      <c r="X20" s="10">
        <v>4</v>
      </c>
      <c r="Y20" s="10"/>
      <c r="Z20" s="155">
        <v>5</v>
      </c>
      <c r="AA20" s="175">
        <v>1</v>
      </c>
      <c r="AB20" s="10">
        <v>4</v>
      </c>
      <c r="AC20" s="10">
        <v>5</v>
      </c>
      <c r="AD20" s="10">
        <v>4</v>
      </c>
      <c r="AE20" s="215">
        <f t="shared" si="1"/>
        <v>26.9</v>
      </c>
      <c r="AF20" s="41">
        <f t="shared" si="2"/>
        <v>1</v>
      </c>
      <c r="AG20" s="203">
        <v>1</v>
      </c>
      <c r="AH20" s="105"/>
      <c r="AI20" s="112"/>
      <c r="AJ20" s="112"/>
      <c r="AK20" s="112">
        <v>4</v>
      </c>
      <c r="AL20" s="108"/>
      <c r="AM20" s="177">
        <v>1</v>
      </c>
      <c r="AN20" s="108">
        <v>4</v>
      </c>
      <c r="AO20" s="112">
        <v>4</v>
      </c>
      <c r="AP20" s="112">
        <v>4</v>
      </c>
      <c r="AQ20" s="112">
        <v>5</v>
      </c>
      <c r="AR20" s="25"/>
      <c r="AS20" s="177">
        <v>1</v>
      </c>
      <c r="AT20" s="105"/>
      <c r="AU20" s="105">
        <v>4</v>
      </c>
      <c r="AV20" s="105">
        <v>4</v>
      </c>
      <c r="AW20" s="105"/>
      <c r="AX20" s="25">
        <v>5</v>
      </c>
      <c r="AY20" s="14">
        <v>4</v>
      </c>
      <c r="AZ20" s="105">
        <v>4</v>
      </c>
      <c r="BA20" s="105"/>
      <c r="BB20" s="105"/>
      <c r="BC20" s="105">
        <v>5</v>
      </c>
      <c r="BD20" s="105">
        <v>5</v>
      </c>
      <c r="BE20" s="105">
        <v>4</v>
      </c>
      <c r="BF20" s="63"/>
      <c r="BG20" s="105">
        <v>4</v>
      </c>
      <c r="BH20" s="105">
        <v>4</v>
      </c>
      <c r="BI20" s="65">
        <v>4</v>
      </c>
      <c r="BJ20" s="66">
        <v>4</v>
      </c>
      <c r="BK20" s="336"/>
      <c r="BL20" s="344" t="s">
        <v>220</v>
      </c>
      <c r="BM20" s="218">
        <f t="shared" si="3"/>
        <v>67.933333333333337</v>
      </c>
      <c r="BN20" s="222">
        <v>10</v>
      </c>
      <c r="BO20" s="223">
        <v>10</v>
      </c>
      <c r="BP20" s="221">
        <f t="shared" si="4"/>
        <v>87.933333333333337</v>
      </c>
      <c r="BQ20" s="42" t="str">
        <f t="shared" si="5"/>
        <v>B+</v>
      </c>
      <c r="BR20" s="107">
        <f t="shared" si="7"/>
        <v>5</v>
      </c>
      <c r="BS20" s="368">
        <v>21.76</v>
      </c>
      <c r="BT20" s="355">
        <v>44.4</v>
      </c>
      <c r="BU20" s="356">
        <v>39.090000000000003</v>
      </c>
      <c r="BV20" s="123" t="s">
        <v>40</v>
      </c>
      <c r="BW20" s="137"/>
      <c r="BX20" s="84"/>
    </row>
    <row r="21" spans="1:76" ht="15.75" customHeight="1" thickBot="1" x14ac:dyDescent="0.3">
      <c r="A21" s="120">
        <v>14</v>
      </c>
      <c r="B21" s="182" t="s">
        <v>133</v>
      </c>
      <c r="C21" s="178">
        <v>1</v>
      </c>
      <c r="D21" s="16">
        <v>5</v>
      </c>
      <c r="E21" s="16">
        <v>5</v>
      </c>
      <c r="F21" s="173"/>
      <c r="G21" s="178"/>
      <c r="H21" s="16">
        <v>4</v>
      </c>
      <c r="I21" s="16"/>
      <c r="J21" s="47"/>
      <c r="K21" s="280">
        <v>1</v>
      </c>
      <c r="L21" s="16"/>
      <c r="M21" s="16">
        <v>4</v>
      </c>
      <c r="N21" s="10">
        <v>4</v>
      </c>
      <c r="O21" s="56"/>
      <c r="P21" s="15">
        <v>5</v>
      </c>
      <c r="Q21" s="213">
        <f t="shared" si="6"/>
        <v>11.6</v>
      </c>
      <c r="R21" s="41">
        <f t="shared" si="0"/>
        <v>1</v>
      </c>
      <c r="S21" s="141">
        <v>1</v>
      </c>
      <c r="T21" s="10">
        <v>5</v>
      </c>
      <c r="U21" s="10">
        <v>5</v>
      </c>
      <c r="V21" s="10">
        <v>5</v>
      </c>
      <c r="W21" s="178">
        <v>1</v>
      </c>
      <c r="X21" s="10"/>
      <c r="Y21" s="10"/>
      <c r="Z21" s="155">
        <v>4</v>
      </c>
      <c r="AA21" s="175">
        <v>1</v>
      </c>
      <c r="AB21" s="10">
        <v>4</v>
      </c>
      <c r="AC21" s="10">
        <v>4</v>
      </c>
      <c r="AD21" s="10"/>
      <c r="AE21" s="215">
        <f t="shared" si="1"/>
        <v>20.8</v>
      </c>
      <c r="AF21" s="41">
        <f t="shared" si="2"/>
        <v>1</v>
      </c>
      <c r="AG21" s="177">
        <v>1</v>
      </c>
      <c r="AH21" s="105">
        <v>5</v>
      </c>
      <c r="AI21" s="112"/>
      <c r="AJ21" s="112"/>
      <c r="AK21" s="112">
        <v>4</v>
      </c>
      <c r="AL21" s="108">
        <v>4</v>
      </c>
      <c r="AM21" s="177">
        <v>1</v>
      </c>
      <c r="AN21" s="108"/>
      <c r="AO21" s="16"/>
      <c r="AP21" s="112"/>
      <c r="AQ21" s="112">
        <v>4</v>
      </c>
      <c r="AR21" s="25"/>
      <c r="AS21" s="177">
        <v>1</v>
      </c>
      <c r="AT21" s="105"/>
      <c r="AU21" s="105"/>
      <c r="AV21" s="105"/>
      <c r="AW21" s="105"/>
      <c r="AX21" s="25">
        <v>5</v>
      </c>
      <c r="AY21" s="14">
        <v>4</v>
      </c>
      <c r="AZ21" s="105">
        <v>4</v>
      </c>
      <c r="BA21" s="105"/>
      <c r="BB21" s="105"/>
      <c r="BC21" s="105">
        <v>4</v>
      </c>
      <c r="BD21" s="105">
        <v>5</v>
      </c>
      <c r="BE21" s="105">
        <v>4</v>
      </c>
      <c r="BF21" s="63"/>
      <c r="BG21" s="105">
        <v>4</v>
      </c>
      <c r="BH21" s="105">
        <v>4</v>
      </c>
      <c r="BI21" s="65">
        <v>4</v>
      </c>
      <c r="BJ21" s="66">
        <v>4</v>
      </c>
      <c r="BK21" s="336"/>
      <c r="BL21" s="344" t="s">
        <v>220</v>
      </c>
      <c r="BM21" s="218">
        <f t="shared" si="3"/>
        <v>55.199999999999996</v>
      </c>
      <c r="BN21" s="222">
        <v>10</v>
      </c>
      <c r="BO21" s="223">
        <v>10</v>
      </c>
      <c r="BP21" s="221">
        <f t="shared" si="4"/>
        <v>75.199999999999989</v>
      </c>
      <c r="BQ21" s="42" t="str">
        <f t="shared" si="5"/>
        <v>C</v>
      </c>
      <c r="BR21" s="107">
        <f t="shared" si="7"/>
        <v>4</v>
      </c>
      <c r="BS21" s="368">
        <v>26.34</v>
      </c>
      <c r="BT21" s="373">
        <v>40</v>
      </c>
      <c r="BU21" s="356">
        <v>35.33</v>
      </c>
      <c r="BV21" s="77" t="s">
        <v>168</v>
      </c>
      <c r="BW21" s="76"/>
      <c r="BX21" s="84"/>
    </row>
    <row r="22" spans="1:76" ht="15.75" customHeight="1" thickBot="1" x14ac:dyDescent="0.3">
      <c r="A22" s="120">
        <v>15</v>
      </c>
      <c r="B22" s="183" t="s">
        <v>134</v>
      </c>
      <c r="C22" s="177">
        <v>1</v>
      </c>
      <c r="D22" s="112">
        <v>4</v>
      </c>
      <c r="E22" s="112">
        <v>3</v>
      </c>
      <c r="F22" s="167"/>
      <c r="G22" s="177"/>
      <c r="H22" s="112">
        <v>3</v>
      </c>
      <c r="I22" s="112"/>
      <c r="J22" s="132"/>
      <c r="K22" s="279"/>
      <c r="L22" s="112"/>
      <c r="M22" s="112"/>
      <c r="N22" s="10"/>
      <c r="O22" s="163"/>
      <c r="P22" s="15"/>
      <c r="Q22" s="213">
        <f t="shared" si="6"/>
        <v>4.4000000000000004</v>
      </c>
      <c r="R22" s="41">
        <f t="shared" si="0"/>
        <v>0</v>
      </c>
      <c r="S22" s="141"/>
      <c r="T22" s="10">
        <v>3</v>
      </c>
      <c r="U22" s="10"/>
      <c r="V22" s="10"/>
      <c r="W22" s="177"/>
      <c r="X22" s="10"/>
      <c r="Y22" s="10"/>
      <c r="Z22" s="155"/>
      <c r="AA22" s="175"/>
      <c r="AB22" s="10"/>
      <c r="AC22" s="10"/>
      <c r="AD22" s="10"/>
      <c r="AE22" s="215">
        <f t="shared" si="1"/>
        <v>3.7</v>
      </c>
      <c r="AF22" s="41">
        <f t="shared" si="2"/>
        <v>0</v>
      </c>
      <c r="AG22" s="203" t="s">
        <v>199</v>
      </c>
      <c r="AH22" s="105"/>
      <c r="AI22" s="112"/>
      <c r="AJ22" s="112"/>
      <c r="AK22" s="112"/>
      <c r="AL22" s="108"/>
      <c r="AM22" s="177"/>
      <c r="AN22" s="108"/>
      <c r="AO22" s="112"/>
      <c r="AP22" s="112"/>
      <c r="AQ22" s="112"/>
      <c r="AR22" s="25"/>
      <c r="AS22" s="177"/>
      <c r="AT22" s="105"/>
      <c r="AU22" s="105"/>
      <c r="AV22" s="105"/>
      <c r="AW22" s="105"/>
      <c r="AX22" s="25"/>
      <c r="AY22" s="14"/>
      <c r="AZ22" s="105"/>
      <c r="BA22" s="105"/>
      <c r="BB22" s="105"/>
      <c r="BC22" s="105"/>
      <c r="BD22" s="105"/>
      <c r="BE22" s="105"/>
      <c r="BF22" s="63"/>
      <c r="BG22" s="105"/>
      <c r="BH22" s="105"/>
      <c r="BI22" s="65"/>
      <c r="BJ22" s="66"/>
      <c r="BK22" s="336"/>
      <c r="BL22" s="343"/>
      <c r="BM22" s="218">
        <f t="shared" si="3"/>
        <v>2.4666666666666668</v>
      </c>
      <c r="BN22" s="222"/>
      <c r="BO22" s="223"/>
      <c r="BP22" s="221">
        <f t="shared" si="4"/>
        <v>2.4666666666666668</v>
      </c>
      <c r="BQ22" s="42" t="str">
        <f t="shared" si="5"/>
        <v>F</v>
      </c>
      <c r="BR22" s="107">
        <f t="shared" si="7"/>
        <v>2</v>
      </c>
      <c r="BS22" s="350"/>
      <c r="BT22" s="327"/>
      <c r="BU22" s="349"/>
      <c r="BV22" s="138"/>
      <c r="BW22" s="143"/>
      <c r="BX22" s="147"/>
    </row>
    <row r="23" spans="1:76" ht="15.75" customHeight="1" thickBot="1" x14ac:dyDescent="0.3">
      <c r="A23" s="120">
        <v>16</v>
      </c>
      <c r="B23" s="182" t="s">
        <v>137</v>
      </c>
      <c r="C23" s="177">
        <v>1</v>
      </c>
      <c r="D23" s="112">
        <v>4</v>
      </c>
      <c r="E23" s="112">
        <v>5</v>
      </c>
      <c r="F23" s="167"/>
      <c r="G23" s="177"/>
      <c r="H23" s="112">
        <v>4</v>
      </c>
      <c r="I23" s="112"/>
      <c r="J23" s="132"/>
      <c r="K23" s="279"/>
      <c r="L23" s="112"/>
      <c r="M23" s="112"/>
      <c r="N23" s="162">
        <v>4</v>
      </c>
      <c r="O23" s="163"/>
      <c r="P23" s="15">
        <v>4</v>
      </c>
      <c r="Q23" s="213">
        <f t="shared" si="6"/>
        <v>8.8000000000000007</v>
      </c>
      <c r="R23" s="41">
        <f t="shared" si="0"/>
        <v>1</v>
      </c>
      <c r="S23" s="141"/>
      <c r="T23" s="10"/>
      <c r="U23" s="10"/>
      <c r="V23" s="10">
        <v>5</v>
      </c>
      <c r="W23" s="177">
        <v>1</v>
      </c>
      <c r="X23" s="10"/>
      <c r="Y23" s="10"/>
      <c r="Z23" s="155">
        <v>4</v>
      </c>
      <c r="AA23" s="175"/>
      <c r="AB23" s="10"/>
      <c r="AC23" s="10">
        <v>4</v>
      </c>
      <c r="AD23" s="10">
        <v>4</v>
      </c>
      <c r="AE23" s="215">
        <f t="shared" si="1"/>
        <v>13.4</v>
      </c>
      <c r="AF23" s="41">
        <f t="shared" si="2"/>
        <v>0</v>
      </c>
      <c r="AG23" s="203" t="s">
        <v>199</v>
      </c>
      <c r="AH23" s="105">
        <v>4</v>
      </c>
      <c r="AI23" s="112"/>
      <c r="AJ23" s="112"/>
      <c r="AK23" s="112"/>
      <c r="AL23" s="108"/>
      <c r="AM23" s="177"/>
      <c r="AN23" s="108">
        <v>4</v>
      </c>
      <c r="AO23" s="112">
        <v>4</v>
      </c>
      <c r="AP23" s="112"/>
      <c r="AQ23" s="112">
        <v>4</v>
      </c>
      <c r="AR23" s="25"/>
      <c r="AS23" s="177"/>
      <c r="AT23" s="105"/>
      <c r="AU23" s="105"/>
      <c r="AV23" s="105"/>
      <c r="AW23" s="105"/>
      <c r="AX23" s="25">
        <v>4</v>
      </c>
      <c r="AY23" s="14"/>
      <c r="AZ23" s="105">
        <v>3</v>
      </c>
      <c r="BA23" s="105"/>
      <c r="BB23" s="105"/>
      <c r="BC23" s="105">
        <v>4</v>
      </c>
      <c r="BD23" s="105">
        <v>5</v>
      </c>
      <c r="BE23" s="105">
        <v>5</v>
      </c>
      <c r="BF23" s="63"/>
      <c r="BG23" s="105">
        <v>4</v>
      </c>
      <c r="BH23" s="105"/>
      <c r="BI23" s="65">
        <v>4</v>
      </c>
      <c r="BJ23" s="66">
        <v>4</v>
      </c>
      <c r="BK23" s="336"/>
      <c r="BL23" s="343"/>
      <c r="BM23" s="218">
        <f t="shared" si="3"/>
        <v>41.6</v>
      </c>
      <c r="BN23" s="222"/>
      <c r="BO23" s="223"/>
      <c r="BP23" s="221">
        <f t="shared" si="4"/>
        <v>41.6</v>
      </c>
      <c r="BQ23" s="42" t="str">
        <f t="shared" si="5"/>
        <v>FX</v>
      </c>
      <c r="BR23" s="107">
        <f t="shared" si="7"/>
        <v>2</v>
      </c>
      <c r="BS23" s="372">
        <v>11.83</v>
      </c>
      <c r="BT23" s="358">
        <v>17</v>
      </c>
      <c r="BU23" s="349"/>
      <c r="BV23" s="138" t="s">
        <v>163</v>
      </c>
      <c r="BW23" s="143"/>
      <c r="BX23" s="147"/>
    </row>
    <row r="24" spans="1:76" ht="15.75" customHeight="1" thickBot="1" x14ac:dyDescent="0.3">
      <c r="A24" s="121">
        <v>17</v>
      </c>
      <c r="B24" s="187" t="s">
        <v>135</v>
      </c>
      <c r="C24" s="179"/>
      <c r="D24" s="118">
        <v>4</v>
      </c>
      <c r="E24" s="118">
        <v>5</v>
      </c>
      <c r="F24" s="188">
        <v>5</v>
      </c>
      <c r="G24" s="179"/>
      <c r="H24" s="118">
        <v>5</v>
      </c>
      <c r="I24" s="118">
        <v>4</v>
      </c>
      <c r="J24" s="189">
        <v>5</v>
      </c>
      <c r="K24" s="281"/>
      <c r="L24" s="118">
        <v>4</v>
      </c>
      <c r="M24" s="118">
        <v>5</v>
      </c>
      <c r="N24" s="185">
        <v>5</v>
      </c>
      <c r="O24" s="122"/>
      <c r="P24" s="116">
        <v>5</v>
      </c>
      <c r="Q24" s="214">
        <f t="shared" si="6"/>
        <v>18.8</v>
      </c>
      <c r="R24" s="78">
        <f t="shared" si="0"/>
        <v>2</v>
      </c>
      <c r="S24" s="312"/>
      <c r="T24" s="270">
        <v>4</v>
      </c>
      <c r="U24" s="270">
        <v>4</v>
      </c>
      <c r="V24" s="270">
        <v>5</v>
      </c>
      <c r="W24" s="179"/>
      <c r="X24" s="270"/>
      <c r="Y24" s="270"/>
      <c r="Z24" s="284"/>
      <c r="AA24" s="285"/>
      <c r="AB24" s="270">
        <v>5</v>
      </c>
      <c r="AC24" s="270">
        <v>5</v>
      </c>
      <c r="AD24" s="270">
        <v>5</v>
      </c>
      <c r="AE24" s="216">
        <f t="shared" si="1"/>
        <v>23.4</v>
      </c>
      <c r="AF24" s="78">
        <f t="shared" si="2"/>
        <v>1</v>
      </c>
      <c r="AG24" s="18"/>
      <c r="AH24" s="19"/>
      <c r="AI24" s="118"/>
      <c r="AJ24" s="118">
        <v>5</v>
      </c>
      <c r="AK24" s="118">
        <v>4</v>
      </c>
      <c r="AL24" s="43"/>
      <c r="AM24" s="179"/>
      <c r="AN24" s="43"/>
      <c r="AO24" s="118"/>
      <c r="AP24" s="118"/>
      <c r="AQ24" s="118">
        <v>4</v>
      </c>
      <c r="AR24" s="26"/>
      <c r="AS24" s="179"/>
      <c r="AT24" s="19"/>
      <c r="AU24" s="19">
        <v>4</v>
      </c>
      <c r="AV24" s="19">
        <v>4</v>
      </c>
      <c r="AW24" s="19"/>
      <c r="AX24" s="26"/>
      <c r="AY24" s="18">
        <v>4</v>
      </c>
      <c r="AZ24" s="19">
        <v>4</v>
      </c>
      <c r="BA24" s="19"/>
      <c r="BB24" s="19"/>
      <c r="BC24" s="19">
        <v>4</v>
      </c>
      <c r="BD24" s="19">
        <v>5</v>
      </c>
      <c r="BE24" s="19">
        <v>4</v>
      </c>
      <c r="BF24" s="64"/>
      <c r="BG24" s="19">
        <v>4</v>
      </c>
      <c r="BH24" s="19">
        <v>4</v>
      </c>
      <c r="BI24" s="67">
        <v>4</v>
      </c>
      <c r="BJ24" s="68">
        <v>4</v>
      </c>
      <c r="BK24" s="340"/>
      <c r="BL24" s="345" t="s">
        <v>220</v>
      </c>
      <c r="BM24" s="218">
        <f t="shared" si="3"/>
        <v>54.266666666666673</v>
      </c>
      <c r="BN24" s="225">
        <v>10</v>
      </c>
      <c r="BO24" s="226">
        <v>10</v>
      </c>
      <c r="BP24" s="227">
        <f t="shared" si="4"/>
        <v>74.26666666666668</v>
      </c>
      <c r="BQ24" s="79" t="str">
        <f t="shared" si="5"/>
        <v>C</v>
      </c>
      <c r="BR24" s="80">
        <f t="shared" si="7"/>
        <v>4</v>
      </c>
      <c r="BS24" s="369">
        <v>22.68</v>
      </c>
      <c r="BT24" s="370">
        <v>50.73</v>
      </c>
      <c r="BU24" s="371">
        <v>36.92</v>
      </c>
      <c r="BV24" s="88" t="s">
        <v>34</v>
      </c>
      <c r="BW24" s="85"/>
      <c r="BX24" s="113"/>
    </row>
    <row r="25" spans="1:76" ht="18.75" x14ac:dyDescent="0.3">
      <c r="B25" s="8" t="s">
        <v>205</v>
      </c>
      <c r="W25" s="101"/>
      <c r="X25" s="7"/>
      <c r="AY25" s="207"/>
      <c r="AZ25" s="208"/>
      <c r="BA25" s="208"/>
      <c r="BB25" s="208"/>
      <c r="BC25" s="208"/>
      <c r="BD25" s="209"/>
      <c r="BE25" s="210"/>
      <c r="BF25" s="208"/>
      <c r="BG25" s="208"/>
      <c r="BH25" s="209"/>
      <c r="BI25" s="208"/>
      <c r="BJ25" s="211"/>
      <c r="BK25" s="210"/>
      <c r="BL25" s="210"/>
    </row>
    <row r="26" spans="1:76" ht="15.75" customHeight="1" x14ac:dyDescent="0.25">
      <c r="A26" s="125"/>
      <c r="B26" s="8" t="s">
        <v>208</v>
      </c>
      <c r="C26" s="109"/>
      <c r="D26" s="109"/>
      <c r="E26" s="109"/>
      <c r="F26" s="271"/>
      <c r="G26" s="271"/>
      <c r="H26" s="109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5"/>
      <c r="V26" s="125"/>
      <c r="W26" s="126"/>
      <c r="X26" s="127"/>
      <c r="Y26" s="125"/>
      <c r="Z26" s="125"/>
      <c r="AA26" s="125" t="s">
        <v>217</v>
      </c>
      <c r="AB26" s="125"/>
      <c r="AG26" s="125"/>
      <c r="AH26" s="125"/>
      <c r="AI26" s="125"/>
      <c r="AJ26" s="125"/>
      <c r="AK26" s="125"/>
      <c r="AL26" s="125"/>
      <c r="AM26" s="125"/>
      <c r="AR26" s="125"/>
      <c r="AS26" s="125"/>
      <c r="AT26" s="125"/>
      <c r="AU26" s="125"/>
      <c r="AV26" s="125"/>
      <c r="AW26" s="125"/>
      <c r="AX26" s="125"/>
      <c r="AY26" s="126"/>
      <c r="AZ26" s="126"/>
      <c r="BA26" s="125" t="s">
        <v>204</v>
      </c>
      <c r="BB26" s="125"/>
      <c r="BC26" s="125"/>
      <c r="BD26" s="125"/>
      <c r="BE26" s="125"/>
      <c r="BF26" s="125"/>
      <c r="BG26" s="125"/>
      <c r="BH26" s="125"/>
      <c r="BI26" s="125"/>
      <c r="BJ26" s="125"/>
      <c r="BK26" s="126"/>
      <c r="BL26" s="126"/>
      <c r="BM26" s="125"/>
      <c r="BN26" s="125"/>
    </row>
    <row r="27" spans="1:76" ht="15.75" customHeight="1" x14ac:dyDescent="0.25">
      <c r="C27" s="302"/>
      <c r="D27" s="302"/>
      <c r="E27" s="302"/>
      <c r="W27" s="101"/>
      <c r="X27" s="7"/>
      <c r="BL27" s="286" t="s">
        <v>225</v>
      </c>
    </row>
    <row r="28" spans="1:76" ht="15.75" customHeight="1" x14ac:dyDescent="0.25">
      <c r="B28" s="8"/>
      <c r="W28" s="101"/>
      <c r="X28" s="7"/>
      <c r="BJ28" s="286"/>
      <c r="BK28" s="286"/>
      <c r="BL28" s="286" t="s">
        <v>223</v>
      </c>
    </row>
    <row r="29" spans="1:76" ht="16.5" customHeight="1" thickBot="1" x14ac:dyDescent="0.3">
      <c r="B29" s="293"/>
      <c r="C29" s="296"/>
      <c r="D29" s="294"/>
      <c r="E29" s="294"/>
      <c r="F29" s="293"/>
      <c r="W29" s="101"/>
      <c r="X29" s="7"/>
    </row>
    <row r="30" spans="1:76" ht="17.25" thickBot="1" x14ac:dyDescent="0.3">
      <c r="B30" s="293"/>
      <c r="C30" s="296"/>
      <c r="D30" s="294"/>
      <c r="E30" s="294"/>
      <c r="F30" s="293"/>
      <c r="H30" s="101"/>
    </row>
    <row r="31" spans="1:76" ht="17.25" thickBot="1" x14ac:dyDescent="0.3">
      <c r="B31" s="293"/>
      <c r="C31" s="296"/>
      <c r="D31" s="294"/>
      <c r="E31" s="294"/>
      <c r="F31" s="293"/>
    </row>
    <row r="32" spans="1:76" ht="17.25" thickBot="1" x14ac:dyDescent="0.3">
      <c r="B32" s="293"/>
      <c r="C32" s="296"/>
      <c r="D32" s="294"/>
      <c r="E32" s="294"/>
      <c r="F32" s="293"/>
      <c r="BA32" s="129"/>
      <c r="BB32" s="129"/>
    </row>
    <row r="33" spans="2:6" ht="17.25" thickBot="1" x14ac:dyDescent="0.3">
      <c r="B33" s="293"/>
      <c r="C33" s="296"/>
      <c r="D33" s="294"/>
      <c r="E33" s="294"/>
      <c r="F33" s="293"/>
    </row>
    <row r="34" spans="2:6" ht="17.25" thickBot="1" x14ac:dyDescent="0.3">
      <c r="B34" s="293"/>
      <c r="C34" s="296"/>
      <c r="D34" s="294"/>
      <c r="E34" s="294"/>
      <c r="F34" s="293"/>
    </row>
    <row r="35" spans="2:6" ht="17.25" thickBot="1" x14ac:dyDescent="0.3">
      <c r="B35" s="293"/>
      <c r="C35" s="296"/>
      <c r="D35" s="294"/>
      <c r="E35" s="294"/>
      <c r="F35" s="293"/>
    </row>
    <row r="36" spans="2:6" ht="17.25" thickBot="1" x14ac:dyDescent="0.3">
      <c r="B36" s="293"/>
      <c r="C36" s="296"/>
      <c r="D36" s="294"/>
      <c r="E36" s="294"/>
      <c r="F36" s="293"/>
    </row>
    <row r="37" spans="2:6" ht="17.25" thickBot="1" x14ac:dyDescent="0.3">
      <c r="B37" s="293"/>
      <c r="C37" s="296"/>
      <c r="D37" s="294"/>
      <c r="E37" s="294"/>
      <c r="F37"/>
    </row>
  </sheetData>
  <mergeCells count="3">
    <mergeCell ref="R6:R7"/>
    <mergeCell ref="AF6:AF7"/>
    <mergeCell ref="BN7:BO7"/>
  </mergeCells>
  <hyperlinks>
    <hyperlink ref="BE1" r:id="rId1"/>
    <hyperlink ref="BE2" r:id="rId2" display="http://dispace.edu.nstu.ru/didesk/course/show/1033"/>
    <hyperlink ref="BE3" r:id="rId3"/>
    <hyperlink ref="B8" r:id="rId4" tooltip="Информация о студенте" display="http://dispace.edu.nstu.ru/personal/index/33913"/>
    <hyperlink ref="B9" r:id="rId5" tooltip="Информация о студенте" display="http://dispace.edu.nstu.ru/personal/index/23493"/>
    <hyperlink ref="B10" r:id="rId6" tooltip="Информация о студенте" display="http://dispace.edu.nstu.ru/personal/index/23495"/>
    <hyperlink ref="B11" r:id="rId7" tooltip="Информация о студенте" display="http://dispace.edu.nstu.ru/personal/index/23494"/>
    <hyperlink ref="B12" r:id="rId8" tooltip="Информация о студенте" display="http://dispace.edu.nstu.ru/personal/index/23498"/>
    <hyperlink ref="B13" r:id="rId9" tooltip="Информация о студенте" display="http://dispace.edu.nstu.ru/personal/index/23501"/>
    <hyperlink ref="B14" r:id="rId10" tooltip="Информация о студенте" display="http://dispace.edu.nstu.ru/personal/index/23502"/>
    <hyperlink ref="B15" r:id="rId11" tooltip="Информация о студенте" display="http://dispace.edu.nstu.ru/personal/index/23521"/>
    <hyperlink ref="B16" r:id="rId12" tooltip="Информация о студенте" display="http://dispace.edu.nstu.ru/personal/index/23523"/>
    <hyperlink ref="B17" r:id="rId13" tooltip="Информация о студенте" display="http://dispace.edu.nstu.ru/personal/index/23508"/>
    <hyperlink ref="B18" r:id="rId14" tooltip="Информация о студенте" display="http://dispace.edu.nstu.ru/personal/index/23505"/>
    <hyperlink ref="B19" r:id="rId15" tooltip="Информация о студенте" display="http://dispace.edu.nstu.ru/personal/index/23506"/>
    <hyperlink ref="B20" r:id="rId16" tooltip="Информация о студенте" display="http://dispace.edu.nstu.ru/personal/index/23527"/>
    <hyperlink ref="B21" r:id="rId17" tooltip="Информация о студенте" display="http://dispace.edu.nstu.ru/personal/index/23532"/>
    <hyperlink ref="B22" r:id="rId18" tooltip="Информация о студенте" display="http://dispace.edu.nstu.ru/personal/index/23531"/>
    <hyperlink ref="B23" r:id="rId19" tooltip="Информация о студенте" display="http://dispace.edu.nstu.ru/personal/index/23511"/>
    <hyperlink ref="B24" r:id="rId20" tooltip="Информация о студенте" display="http://dispace.edu.nstu.ru/personal/index/23512"/>
  </hyperlinks>
  <pageMargins left="0.7" right="0.7" top="0.75" bottom="0.75" header="0.3" footer="0.3"/>
  <pageSetup paperSize="9" orientation="portrait"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7"/>
  <sheetViews>
    <sheetView tabSelected="1" zoomScale="80" zoomScaleNormal="80" workbookViewId="0">
      <selection activeCell="M12" sqref="M12"/>
    </sheetView>
  </sheetViews>
  <sheetFormatPr defaultRowHeight="15" x14ac:dyDescent="0.25"/>
  <cols>
    <col min="1" max="1" width="2.42578125" style="94" customWidth="1"/>
    <col min="2" max="2" width="18.85546875" style="94" customWidth="1"/>
    <col min="3" max="44" width="2.7109375" style="94" customWidth="1"/>
    <col min="45" max="45" width="2.5703125" style="94" customWidth="1"/>
    <col min="46" max="58" width="2.7109375" style="94" customWidth="1"/>
    <col min="59" max="60" width="3.42578125" style="94" customWidth="1"/>
    <col min="61" max="61" width="3.140625" style="94" customWidth="1"/>
    <col min="62" max="62" width="3.28515625" style="94" customWidth="1"/>
    <col min="63" max="63" width="3.42578125" style="94" customWidth="1"/>
    <col min="64" max="64" width="3.140625" style="94" customWidth="1"/>
    <col min="65" max="67" width="3" style="94" customWidth="1"/>
    <col min="68" max="68" width="3.28515625" style="94" customWidth="1"/>
    <col min="69" max="69" width="3.42578125" style="94" customWidth="1"/>
    <col min="70" max="70" width="3" style="94" customWidth="1"/>
    <col min="71" max="71" width="4.140625" style="94" customWidth="1"/>
    <col min="72" max="72" width="3.7109375" style="94" customWidth="1"/>
    <col min="73" max="73" width="4.7109375" style="94" customWidth="1"/>
    <col min="74" max="16384" width="9.140625" style="94"/>
  </cols>
  <sheetData>
    <row r="1" spans="1:76" ht="18.75" x14ac:dyDescent="0.3">
      <c r="B1" s="27"/>
      <c r="C1" s="28"/>
      <c r="D1" s="27"/>
      <c r="E1" s="27"/>
      <c r="F1" s="27"/>
      <c r="G1" s="27"/>
      <c r="H1" s="27"/>
      <c r="I1" s="27"/>
      <c r="J1" s="27"/>
      <c r="K1" s="27"/>
      <c r="L1" s="95" t="s">
        <v>79</v>
      </c>
      <c r="M1" s="95"/>
      <c r="N1" s="95"/>
      <c r="O1" s="95"/>
      <c r="P1" s="95"/>
      <c r="Q1" s="27"/>
      <c r="R1" s="96" t="s">
        <v>86</v>
      </c>
      <c r="S1" s="96"/>
      <c r="T1" s="96"/>
      <c r="U1" s="96"/>
      <c r="V1" s="115"/>
      <c r="W1" s="96"/>
      <c r="X1" s="96"/>
      <c r="Y1" s="115"/>
      <c r="Z1" s="95" t="s">
        <v>32</v>
      </c>
      <c r="AA1" s="95"/>
      <c r="AB1" s="95"/>
      <c r="AC1" s="95"/>
      <c r="AD1" s="98"/>
      <c r="AE1" s="95" t="s">
        <v>2</v>
      </c>
      <c r="AF1" s="98"/>
      <c r="AG1" s="95"/>
      <c r="AH1" s="95"/>
      <c r="AI1" s="95"/>
      <c r="AJ1" s="98"/>
      <c r="AK1" s="98"/>
      <c r="AL1" s="98"/>
      <c r="AM1" s="98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111" t="s">
        <v>29</v>
      </c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</row>
    <row r="2" spans="1:76" ht="18.75" x14ac:dyDescent="0.3">
      <c r="B2" s="28" t="s">
        <v>33</v>
      </c>
      <c r="C2" s="28" t="s">
        <v>85</v>
      </c>
      <c r="D2" s="28"/>
      <c r="E2" s="28"/>
      <c r="F2" s="28"/>
      <c r="G2" s="28"/>
      <c r="H2" s="27"/>
      <c r="I2" s="27"/>
      <c r="J2" s="27"/>
      <c r="K2" s="99"/>
      <c r="L2" s="27"/>
      <c r="M2" s="27"/>
      <c r="N2" s="27"/>
      <c r="O2" s="27"/>
      <c r="P2" s="27"/>
      <c r="Q2" s="27"/>
      <c r="R2" s="27"/>
      <c r="S2" s="95" t="s">
        <v>3</v>
      </c>
      <c r="T2" s="95"/>
      <c r="U2" s="95"/>
      <c r="V2" s="95"/>
      <c r="W2" s="95"/>
      <c r="X2" s="95"/>
      <c r="Y2" s="27" t="s">
        <v>4</v>
      </c>
      <c r="Z2" s="27"/>
      <c r="AA2" s="27"/>
      <c r="AB2" s="99"/>
      <c r="AC2" s="27"/>
      <c r="AD2" s="27"/>
      <c r="AE2" s="27" t="s">
        <v>5</v>
      </c>
      <c r="AF2" s="27"/>
      <c r="AG2" s="27"/>
      <c r="AH2" s="27"/>
      <c r="AI2" s="27"/>
      <c r="AJ2" s="99"/>
      <c r="AK2" s="99"/>
      <c r="AL2" s="99"/>
      <c r="AM2" s="99"/>
      <c r="AN2" s="99"/>
      <c r="AO2" s="93" t="s">
        <v>76</v>
      </c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9"/>
      <c r="BA2" s="99"/>
      <c r="BB2" s="99"/>
      <c r="BC2" s="99"/>
      <c r="BD2" s="99"/>
      <c r="BE2" s="114" t="s">
        <v>30</v>
      </c>
      <c r="BL2" s="99"/>
      <c r="BM2" s="99"/>
      <c r="BN2" s="99"/>
      <c r="BO2" s="99"/>
      <c r="BP2" s="99"/>
      <c r="BQ2" s="99"/>
      <c r="BR2" s="99"/>
      <c r="BS2" s="99"/>
    </row>
    <row r="3" spans="1:76" ht="14.25" customHeight="1" thickBot="1" x14ac:dyDescent="0.3">
      <c r="B3" s="27"/>
      <c r="C3" s="100" t="s">
        <v>77</v>
      </c>
      <c r="D3" s="100"/>
      <c r="E3" s="100"/>
      <c r="F3" s="100"/>
      <c r="G3" s="100"/>
      <c r="H3" s="100"/>
      <c r="I3" s="100"/>
      <c r="J3" s="100"/>
      <c r="K3" s="96"/>
      <c r="L3" s="96"/>
      <c r="M3" s="96"/>
      <c r="N3" s="96"/>
      <c r="O3" s="96"/>
      <c r="P3" s="96"/>
      <c r="Q3" s="96"/>
      <c r="R3" s="95"/>
      <c r="S3" s="95"/>
      <c r="T3" s="95"/>
      <c r="U3" s="95"/>
      <c r="V3" s="95"/>
      <c r="W3" s="95"/>
      <c r="X3" s="95"/>
      <c r="Y3" s="95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111" t="s">
        <v>31</v>
      </c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</row>
    <row r="4" spans="1:76" ht="15.75" hidden="1" thickBot="1" x14ac:dyDescent="0.3">
      <c r="A4" s="101"/>
      <c r="B4" s="101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3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76" ht="15.75" hidden="1" customHeight="1" x14ac:dyDescent="0.25">
      <c r="A5" s="101"/>
      <c r="B5" s="101"/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4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76" s="1" customFormat="1" ht="63.75" customHeight="1" x14ac:dyDescent="0.2">
      <c r="A6" s="89"/>
      <c r="B6" s="81"/>
      <c r="C6" s="148" t="s">
        <v>62</v>
      </c>
      <c r="D6" s="48" t="s">
        <v>60</v>
      </c>
      <c r="E6" s="48" t="s">
        <v>61</v>
      </c>
      <c r="F6" s="171"/>
      <c r="G6" s="148" t="s">
        <v>64</v>
      </c>
      <c r="H6" s="48" t="s">
        <v>63</v>
      </c>
      <c r="I6" s="48" t="s">
        <v>65</v>
      </c>
      <c r="J6" s="134"/>
      <c r="K6" s="153" t="s">
        <v>74</v>
      </c>
      <c r="L6" s="135" t="s">
        <v>66</v>
      </c>
      <c r="M6" s="48" t="s">
        <v>67</v>
      </c>
      <c r="N6" s="57" t="s">
        <v>68</v>
      </c>
      <c r="O6" s="148" t="s">
        <v>73</v>
      </c>
      <c r="P6" s="168" t="s">
        <v>69</v>
      </c>
      <c r="Q6" s="60" t="s">
        <v>6</v>
      </c>
      <c r="R6" s="387" t="s">
        <v>16</v>
      </c>
      <c r="S6" s="148" t="s">
        <v>71</v>
      </c>
      <c r="T6" s="48" t="s">
        <v>72</v>
      </c>
      <c r="U6" s="48" t="s">
        <v>75</v>
      </c>
      <c r="V6" s="57"/>
      <c r="W6" s="148" t="s">
        <v>59</v>
      </c>
      <c r="X6" s="57" t="s">
        <v>56</v>
      </c>
      <c r="Y6" s="48" t="s">
        <v>57</v>
      </c>
      <c r="Z6" s="52" t="s">
        <v>58</v>
      </c>
      <c r="AA6" s="148" t="s">
        <v>55</v>
      </c>
      <c r="AB6" s="48" t="s">
        <v>52</v>
      </c>
      <c r="AC6" s="48" t="s">
        <v>53</v>
      </c>
      <c r="AD6" s="159" t="s">
        <v>54</v>
      </c>
      <c r="AE6" s="157" t="s">
        <v>43</v>
      </c>
      <c r="AF6" s="389" t="s">
        <v>16</v>
      </c>
      <c r="AG6" s="153" t="s">
        <v>51</v>
      </c>
      <c r="AH6" s="48" t="s">
        <v>48</v>
      </c>
      <c r="AI6" s="48" t="s">
        <v>50</v>
      </c>
      <c r="AJ6" s="48"/>
      <c r="AK6" s="48"/>
      <c r="AL6" s="136" t="s">
        <v>215</v>
      </c>
      <c r="AM6" s="148" t="s">
        <v>49</v>
      </c>
      <c r="AN6" s="57" t="s">
        <v>22</v>
      </c>
      <c r="AO6" s="48" t="s">
        <v>47</v>
      </c>
      <c r="AP6" s="48" t="s">
        <v>25</v>
      </c>
      <c r="AQ6" s="135"/>
      <c r="AR6" s="48" t="s">
        <v>211</v>
      </c>
      <c r="AS6" s="148" t="s">
        <v>46</v>
      </c>
      <c r="AT6" s="48" t="s">
        <v>44</v>
      </c>
      <c r="AU6" s="48" t="s">
        <v>39</v>
      </c>
      <c r="AV6" s="48" t="s">
        <v>45</v>
      </c>
      <c r="AW6" s="71" t="s">
        <v>210</v>
      </c>
      <c r="AX6" s="52" t="s">
        <v>218</v>
      </c>
      <c r="AY6" s="73" t="s">
        <v>18</v>
      </c>
      <c r="AZ6" s="69" t="s">
        <v>19</v>
      </c>
      <c r="BA6" s="205"/>
      <c r="BB6" s="205"/>
      <c r="BC6" s="69" t="s">
        <v>20</v>
      </c>
      <c r="BD6" s="70" t="s">
        <v>21</v>
      </c>
      <c r="BE6" s="206" t="s">
        <v>23</v>
      </c>
      <c r="BF6" s="205"/>
      <c r="BG6" s="70" t="s">
        <v>24</v>
      </c>
      <c r="BH6" s="70" t="s">
        <v>25</v>
      </c>
      <c r="BI6" s="69" t="s">
        <v>26</v>
      </c>
      <c r="BJ6" s="72" t="s">
        <v>45</v>
      </c>
      <c r="BK6" s="71"/>
      <c r="BL6" s="74"/>
      <c r="BM6" s="75" t="s">
        <v>15</v>
      </c>
      <c r="BN6" s="102" t="s">
        <v>10</v>
      </c>
      <c r="BO6" s="103" t="s">
        <v>11</v>
      </c>
      <c r="BP6" s="104" t="s">
        <v>12</v>
      </c>
      <c r="BQ6" s="30" t="s">
        <v>13</v>
      </c>
      <c r="BR6" s="31" t="s">
        <v>14</v>
      </c>
      <c r="BS6" s="86"/>
      <c r="BT6" s="81"/>
      <c r="BU6" s="83"/>
    </row>
    <row r="7" spans="1:76" ht="18" customHeight="1" thickBot="1" x14ac:dyDescent="0.35">
      <c r="A7" s="90"/>
      <c r="B7" s="82" t="s">
        <v>7</v>
      </c>
      <c r="C7" s="166" t="s">
        <v>8</v>
      </c>
      <c r="D7" s="49" t="s">
        <v>41</v>
      </c>
      <c r="E7" s="49" t="s">
        <v>41</v>
      </c>
      <c r="F7" s="172" t="s">
        <v>27</v>
      </c>
      <c r="G7" s="174" t="s">
        <v>8</v>
      </c>
      <c r="H7" s="50" t="s">
        <v>41</v>
      </c>
      <c r="I7" s="49" t="s">
        <v>9</v>
      </c>
      <c r="J7" s="51" t="s">
        <v>27</v>
      </c>
      <c r="K7" s="170" t="s">
        <v>8</v>
      </c>
      <c r="L7" s="33" t="s">
        <v>9</v>
      </c>
      <c r="M7" s="33" t="s">
        <v>9</v>
      </c>
      <c r="N7" s="35" t="s">
        <v>9</v>
      </c>
      <c r="O7" s="160" t="s">
        <v>8</v>
      </c>
      <c r="P7" s="180" t="s">
        <v>70</v>
      </c>
      <c r="Q7" s="35"/>
      <c r="R7" s="388"/>
      <c r="S7" s="32" t="s">
        <v>9</v>
      </c>
      <c r="T7" s="33" t="s">
        <v>9</v>
      </c>
      <c r="U7" s="33" t="s">
        <v>9</v>
      </c>
      <c r="V7" s="161" t="s">
        <v>41</v>
      </c>
      <c r="W7" s="165" t="s">
        <v>8</v>
      </c>
      <c r="X7" s="164" t="s">
        <v>9</v>
      </c>
      <c r="Y7" s="33" t="s">
        <v>9</v>
      </c>
      <c r="Z7" s="53" t="s">
        <v>9</v>
      </c>
      <c r="AA7" s="160" t="s">
        <v>8</v>
      </c>
      <c r="AB7" s="33" t="s">
        <v>9</v>
      </c>
      <c r="AC7" s="34" t="s">
        <v>9</v>
      </c>
      <c r="AD7" s="150" t="s">
        <v>9</v>
      </c>
      <c r="AE7" s="158"/>
      <c r="AF7" s="390"/>
      <c r="AG7" s="154" t="s">
        <v>8</v>
      </c>
      <c r="AH7" s="38" t="s">
        <v>9</v>
      </c>
      <c r="AI7" s="39" t="s">
        <v>9</v>
      </c>
      <c r="AJ7" s="38" t="s">
        <v>27</v>
      </c>
      <c r="AK7" s="38" t="s">
        <v>28</v>
      </c>
      <c r="AL7" s="58" t="s">
        <v>41</v>
      </c>
      <c r="AM7" s="149" t="s">
        <v>8</v>
      </c>
      <c r="AN7" s="58" t="s">
        <v>9</v>
      </c>
      <c r="AO7" s="38" t="s">
        <v>9</v>
      </c>
      <c r="AP7" s="36" t="s">
        <v>9</v>
      </c>
      <c r="AQ7" s="38" t="s">
        <v>28</v>
      </c>
      <c r="AR7" s="152" t="s">
        <v>42</v>
      </c>
      <c r="AS7" s="149" t="s">
        <v>8</v>
      </c>
      <c r="AT7" s="40" t="s">
        <v>9</v>
      </c>
      <c r="AU7" s="39" t="s">
        <v>42</v>
      </c>
      <c r="AV7" s="38" t="s">
        <v>9</v>
      </c>
      <c r="AW7" s="38" t="s">
        <v>42</v>
      </c>
      <c r="AX7" s="150" t="s">
        <v>41</v>
      </c>
      <c r="AY7" s="61">
        <v>1</v>
      </c>
      <c r="AZ7" s="39">
        <v>2</v>
      </c>
      <c r="BA7" s="39">
        <v>3</v>
      </c>
      <c r="BB7" s="39">
        <v>4</v>
      </c>
      <c r="BC7" s="39">
        <v>5</v>
      </c>
      <c r="BD7" s="39">
        <v>6</v>
      </c>
      <c r="BE7" s="39">
        <v>7</v>
      </c>
      <c r="BF7" s="39">
        <v>8</v>
      </c>
      <c r="BG7" s="39" t="s">
        <v>17</v>
      </c>
      <c r="BH7" s="39"/>
      <c r="BI7" s="39">
        <v>11</v>
      </c>
      <c r="BJ7" s="39">
        <v>12</v>
      </c>
      <c r="BK7" s="39">
        <v>13</v>
      </c>
      <c r="BL7" s="62">
        <v>14</v>
      </c>
      <c r="BM7" s="44"/>
      <c r="BN7" s="391"/>
      <c r="BO7" s="392"/>
      <c r="BP7" s="14"/>
      <c r="BQ7" s="105"/>
      <c r="BR7" s="25"/>
      <c r="BS7" s="374" t="s">
        <v>219</v>
      </c>
      <c r="BT7" s="375"/>
      <c r="BU7" s="376"/>
    </row>
    <row r="8" spans="1:76" ht="17.25" customHeight="1" thickBot="1" x14ac:dyDescent="0.3">
      <c r="A8" s="91">
        <v>1</v>
      </c>
      <c r="B8" s="181" t="s">
        <v>138</v>
      </c>
      <c r="C8" s="175">
        <v>1</v>
      </c>
      <c r="D8" s="112">
        <v>4</v>
      </c>
      <c r="E8" s="10">
        <v>5</v>
      </c>
      <c r="F8" s="155"/>
      <c r="G8" s="175"/>
      <c r="H8" s="10">
        <v>4</v>
      </c>
      <c r="I8" s="10">
        <v>4</v>
      </c>
      <c r="J8" s="132"/>
      <c r="K8" s="278"/>
      <c r="L8" s="11"/>
      <c r="M8" s="10"/>
      <c r="N8" s="12">
        <v>4</v>
      </c>
      <c r="O8" s="175"/>
      <c r="P8" s="11">
        <v>5</v>
      </c>
      <c r="Q8" s="213">
        <f>IF(SUM(C8:P8)/2.5&lt;=21,SUM(C8:P8)/2.5,21)</f>
        <v>10.8</v>
      </c>
      <c r="R8" s="228">
        <f>IF(Q8&lt;7,0,IF(Q8&lt;14,1,2))</f>
        <v>1</v>
      </c>
      <c r="S8" s="274"/>
      <c r="T8" s="230">
        <v>4</v>
      </c>
      <c r="U8" s="231">
        <v>5</v>
      </c>
      <c r="V8" s="229">
        <v>5</v>
      </c>
      <c r="W8" s="175">
        <v>1</v>
      </c>
      <c r="X8" s="232">
        <v>4</v>
      </c>
      <c r="Y8" s="231"/>
      <c r="Z8" s="233">
        <v>4</v>
      </c>
      <c r="AA8" s="274"/>
      <c r="AB8" s="230">
        <v>4</v>
      </c>
      <c r="AC8" s="231"/>
      <c r="AD8" s="233">
        <v>5</v>
      </c>
      <c r="AE8" s="215">
        <f>IF(SUM(S8:AD8,Q8)/2&lt;=39,SUM(S8:AD8,Q8)/2,39)</f>
        <v>21.4</v>
      </c>
      <c r="AF8" s="228">
        <f>IF(AE8&lt;15,0,IF(AE8&lt;30,1,2))</f>
        <v>1</v>
      </c>
      <c r="AG8" s="274"/>
      <c r="AH8" s="230"/>
      <c r="AI8" s="234">
        <v>4</v>
      </c>
      <c r="AJ8" s="234"/>
      <c r="AK8" s="235"/>
      <c r="AL8" s="236">
        <v>4</v>
      </c>
      <c r="AM8" s="275"/>
      <c r="AN8" s="236">
        <v>5</v>
      </c>
      <c r="AO8" s="231">
        <v>4</v>
      </c>
      <c r="AP8" s="231">
        <v>4</v>
      </c>
      <c r="AQ8" s="235">
        <v>4</v>
      </c>
      <c r="AR8" s="233"/>
      <c r="AS8" s="275"/>
      <c r="AT8" s="234">
        <v>4</v>
      </c>
      <c r="AU8" s="234"/>
      <c r="AV8" s="234"/>
      <c r="AW8" s="234"/>
      <c r="AX8" s="237">
        <v>4</v>
      </c>
      <c r="AY8" s="219">
        <v>4</v>
      </c>
      <c r="AZ8" s="220">
        <v>4</v>
      </c>
      <c r="BA8" s="220"/>
      <c r="BB8" s="220"/>
      <c r="BC8" s="220">
        <v>5</v>
      </c>
      <c r="BD8" s="220">
        <v>5</v>
      </c>
      <c r="BE8" s="220">
        <v>4</v>
      </c>
      <c r="BF8" s="238"/>
      <c r="BG8" s="220">
        <v>5</v>
      </c>
      <c r="BH8" s="220">
        <v>4</v>
      </c>
      <c r="BI8" s="239">
        <v>4</v>
      </c>
      <c r="BJ8" s="240"/>
      <c r="BK8" s="241"/>
      <c r="BL8" s="344" t="s">
        <v>220</v>
      </c>
      <c r="BM8" s="218">
        <f>IF(SUM(AE8,AG8:BL8)/1.5&lt;=80,SUM(AE8,AG8:BL8)/1.5,80)</f>
        <v>59.6</v>
      </c>
      <c r="BN8" s="219">
        <v>10</v>
      </c>
      <c r="BO8" s="220">
        <v>5</v>
      </c>
      <c r="BP8" s="221">
        <f>IF(SUM(BM8,BN8:BO8)&lt;=100,SUM(BM8,BN8:BO8),100)</f>
        <v>74.599999999999994</v>
      </c>
      <c r="BQ8" s="242" t="str">
        <f>IF(BP8&lt;25,"F",IF(BP8&lt;50,"FX",IF(BP8&lt;60,"E",IF(BP8&lt;64,"D-",IF(BP8&lt;67,"D",IF(BP8&lt;70,"D+",IF(BP8&lt;74,"C-",IF(BP8&lt;77,"C",IF(BP8&lt;80,"C+",IF(BP8&lt;84,"B-",IF(BP8&lt;87,"B",IF(BP8&lt;90,"B+",IF(BP8&lt;94,"A-",IF(BP8&lt;97,"A","A+"))))))))))))))</f>
        <v>C</v>
      </c>
      <c r="BR8" s="243">
        <f>IF(BP8&lt;50,2,IF(BP8&lt;74,3,IF(BP8&lt;87,4,5)))</f>
        <v>4</v>
      </c>
      <c r="BS8" s="377">
        <v>23.17</v>
      </c>
      <c r="BT8" s="378">
        <v>49.26</v>
      </c>
      <c r="BU8" s="379">
        <v>36.17</v>
      </c>
      <c r="BV8" s="77" t="s">
        <v>195</v>
      </c>
      <c r="BW8" s="76"/>
      <c r="BX8" s="84"/>
    </row>
    <row r="9" spans="1:76" ht="15.75" customHeight="1" thickBot="1" x14ac:dyDescent="0.3">
      <c r="A9" s="91">
        <v>2</v>
      </c>
      <c r="B9" s="182" t="s">
        <v>139</v>
      </c>
      <c r="C9" s="175">
        <v>1</v>
      </c>
      <c r="D9" s="112">
        <v>4</v>
      </c>
      <c r="E9" s="10">
        <v>5</v>
      </c>
      <c r="F9" s="155">
        <v>4</v>
      </c>
      <c r="G9" s="175"/>
      <c r="H9" s="10">
        <v>4</v>
      </c>
      <c r="I9" s="10">
        <v>5</v>
      </c>
      <c r="J9" s="132"/>
      <c r="K9" s="278"/>
      <c r="L9" s="11"/>
      <c r="M9" s="10">
        <v>4</v>
      </c>
      <c r="N9" s="12">
        <v>4</v>
      </c>
      <c r="O9" s="175"/>
      <c r="P9" s="11">
        <v>5</v>
      </c>
      <c r="Q9" s="213">
        <f t="shared" ref="Q9:Q22" si="0">IF(SUM(C9:P9)/2.5&lt;=21,SUM(C9:P9)/2.5,21)</f>
        <v>14.4</v>
      </c>
      <c r="R9" s="228">
        <f t="shared" ref="R9:R22" si="1">IF(Q9&lt;7,0,IF(Q9&lt;14,1,2))</f>
        <v>2</v>
      </c>
      <c r="S9" s="274"/>
      <c r="T9" s="223">
        <v>4</v>
      </c>
      <c r="U9" s="234">
        <v>5</v>
      </c>
      <c r="V9" s="229">
        <v>4</v>
      </c>
      <c r="W9" s="175">
        <v>1</v>
      </c>
      <c r="X9" s="232">
        <v>4</v>
      </c>
      <c r="Y9" s="244"/>
      <c r="Z9" s="233">
        <v>4</v>
      </c>
      <c r="AA9" s="274"/>
      <c r="AB9" s="230">
        <v>4</v>
      </c>
      <c r="AC9" s="231">
        <v>4</v>
      </c>
      <c r="AD9" s="233">
        <v>5</v>
      </c>
      <c r="AE9" s="215">
        <f t="shared" ref="AE9:AE22" si="2">IF(SUM(S9:AD9,Q9)/2&lt;=39,SUM(S9:AD9,Q9)/2,39)</f>
        <v>24.7</v>
      </c>
      <c r="AF9" s="228">
        <f t="shared" ref="AF9:AF22" si="3">IF(AE9&lt;15,0,IF(AE9&lt;30,1,2))</f>
        <v>1</v>
      </c>
      <c r="AG9" s="274">
        <v>1</v>
      </c>
      <c r="AH9" s="230">
        <v>4</v>
      </c>
      <c r="AI9" s="234">
        <v>5</v>
      </c>
      <c r="AJ9" s="234"/>
      <c r="AK9" s="235">
        <v>4</v>
      </c>
      <c r="AL9" s="236">
        <v>4</v>
      </c>
      <c r="AM9" s="275"/>
      <c r="AN9" s="236">
        <v>5</v>
      </c>
      <c r="AO9" s="231">
        <v>5</v>
      </c>
      <c r="AP9" s="231">
        <v>4</v>
      </c>
      <c r="AQ9" s="235">
        <v>4</v>
      </c>
      <c r="AR9" s="233"/>
      <c r="AS9" s="275"/>
      <c r="AT9" s="234">
        <v>5</v>
      </c>
      <c r="AU9" s="234">
        <v>5</v>
      </c>
      <c r="AV9" s="234">
        <v>5</v>
      </c>
      <c r="AW9" s="234"/>
      <c r="AX9" s="237">
        <v>5</v>
      </c>
      <c r="AY9" s="222"/>
      <c r="AZ9" s="223">
        <v>5</v>
      </c>
      <c r="BA9" s="223"/>
      <c r="BB9" s="223"/>
      <c r="BC9" s="223">
        <v>4</v>
      </c>
      <c r="BD9" s="223">
        <v>4</v>
      </c>
      <c r="BE9" s="223">
        <v>4</v>
      </c>
      <c r="BF9" s="238"/>
      <c r="BG9" s="223">
        <v>4</v>
      </c>
      <c r="BH9" s="223">
        <v>4</v>
      </c>
      <c r="BI9" s="239">
        <v>5</v>
      </c>
      <c r="BJ9" s="240">
        <v>5</v>
      </c>
      <c r="BK9" s="241"/>
      <c r="BL9" s="344" t="s">
        <v>220</v>
      </c>
      <c r="BM9" s="218">
        <f t="shared" ref="BM9:BM22" si="4">IF(SUM(AE9,AG9:BL9)/1.5&lt;=80,SUM(AE9,AG9:BL9)/1.5,80)</f>
        <v>77.13333333333334</v>
      </c>
      <c r="BN9" s="222">
        <v>10</v>
      </c>
      <c r="BO9" s="223">
        <v>8</v>
      </c>
      <c r="BP9" s="221">
        <f t="shared" ref="BP9:BP22" si="5">IF(SUM(BM9,BN9:BO9)&lt;=100,SUM(BM9,BN9:BO9),100)</f>
        <v>95.13333333333334</v>
      </c>
      <c r="BQ9" s="242" t="str">
        <f t="shared" ref="BQ9:BQ22" si="6">IF(BP9&lt;25,"F",IF(BP9&lt;50,"FX",IF(BP9&lt;60,"E",IF(BP9&lt;64,"D-",IF(BP9&lt;67,"D",IF(BP9&lt;70,"D+",IF(BP9&lt;74,"C-",IF(BP9&lt;77,"C",IF(BP9&lt;80,"C+",IF(BP9&lt;84,"B-",IF(BP9&lt;87,"B",IF(BP9&lt;90,"B+",IF(BP9&lt;94,"A-",IF(BP9&lt;97,"A","A+"))))))))))))))</f>
        <v>A</v>
      </c>
      <c r="BR9" s="243">
        <f t="shared" ref="BR9:BR22" si="7">IF(BP9&lt;50,2,IF(BP9&lt;74,3,IF(BP9&lt;87,4,5)))</f>
        <v>5</v>
      </c>
      <c r="BS9" s="380">
        <v>21.92</v>
      </c>
      <c r="BT9" s="355">
        <v>48.59</v>
      </c>
      <c r="BU9" s="381">
        <v>33.92</v>
      </c>
      <c r="BV9" s="123" t="s">
        <v>196</v>
      </c>
      <c r="BW9" s="76"/>
      <c r="BX9" s="84"/>
    </row>
    <row r="10" spans="1:76" ht="15" customHeight="1" thickBot="1" x14ac:dyDescent="0.3">
      <c r="A10" s="91">
        <v>3</v>
      </c>
      <c r="B10" s="183" t="s">
        <v>140</v>
      </c>
      <c r="C10" s="175"/>
      <c r="D10" s="112">
        <v>5</v>
      </c>
      <c r="E10" s="10">
        <v>5</v>
      </c>
      <c r="F10" s="155">
        <v>5</v>
      </c>
      <c r="G10" s="175"/>
      <c r="H10" s="10">
        <v>5</v>
      </c>
      <c r="I10" s="10">
        <v>4</v>
      </c>
      <c r="J10" s="132"/>
      <c r="K10" s="278">
        <v>1</v>
      </c>
      <c r="L10" s="11"/>
      <c r="M10" s="10">
        <v>4</v>
      </c>
      <c r="N10" s="12">
        <v>5</v>
      </c>
      <c r="O10" s="175"/>
      <c r="P10" s="11">
        <v>5</v>
      </c>
      <c r="Q10" s="213">
        <f t="shared" si="0"/>
        <v>15.6</v>
      </c>
      <c r="R10" s="228">
        <f t="shared" si="1"/>
        <v>2</v>
      </c>
      <c r="S10" s="274"/>
      <c r="T10" s="230">
        <v>4</v>
      </c>
      <c r="U10" s="231">
        <v>5</v>
      </c>
      <c r="V10" s="229">
        <v>4</v>
      </c>
      <c r="W10" s="175">
        <v>1</v>
      </c>
      <c r="X10" s="232">
        <v>4</v>
      </c>
      <c r="Y10" s="244"/>
      <c r="Z10" s="233">
        <v>5</v>
      </c>
      <c r="AA10" s="274">
        <v>1</v>
      </c>
      <c r="AB10" s="230">
        <v>5</v>
      </c>
      <c r="AC10" s="231"/>
      <c r="AD10" s="233"/>
      <c r="AE10" s="215">
        <f t="shared" si="2"/>
        <v>22.3</v>
      </c>
      <c r="AF10" s="228">
        <f t="shared" si="3"/>
        <v>1</v>
      </c>
      <c r="AG10" s="274">
        <v>1</v>
      </c>
      <c r="AH10" s="230"/>
      <c r="AI10" s="234"/>
      <c r="AJ10" s="234"/>
      <c r="AK10" s="235"/>
      <c r="AL10" s="236">
        <v>4</v>
      </c>
      <c r="AM10" s="275"/>
      <c r="AN10" s="236">
        <v>5</v>
      </c>
      <c r="AO10" s="231">
        <v>4</v>
      </c>
      <c r="AP10" s="231">
        <v>4</v>
      </c>
      <c r="AQ10" s="235">
        <v>5</v>
      </c>
      <c r="AR10" s="233"/>
      <c r="AS10" s="275">
        <v>1</v>
      </c>
      <c r="AT10" s="234">
        <v>5</v>
      </c>
      <c r="AU10" s="234">
        <v>4</v>
      </c>
      <c r="AV10" s="234">
        <v>5</v>
      </c>
      <c r="AW10" s="234"/>
      <c r="AX10" s="237"/>
      <c r="AY10" s="219">
        <v>5</v>
      </c>
      <c r="AZ10" s="220">
        <v>4</v>
      </c>
      <c r="BA10" s="220"/>
      <c r="BB10" s="220"/>
      <c r="BC10" s="223">
        <v>5</v>
      </c>
      <c r="BD10" s="223">
        <v>4</v>
      </c>
      <c r="BE10" s="220">
        <v>4</v>
      </c>
      <c r="BF10" s="238"/>
      <c r="BG10" s="220">
        <v>4</v>
      </c>
      <c r="BH10" s="220">
        <v>4</v>
      </c>
      <c r="BI10" s="239">
        <v>4</v>
      </c>
      <c r="BJ10" s="240">
        <v>5</v>
      </c>
      <c r="BK10" s="241"/>
      <c r="BL10" s="344" t="s">
        <v>220</v>
      </c>
      <c r="BM10" s="218">
        <f t="shared" si="4"/>
        <v>66.2</v>
      </c>
      <c r="BN10" s="219">
        <v>10</v>
      </c>
      <c r="BO10" s="220">
        <v>8</v>
      </c>
      <c r="BP10" s="221">
        <f t="shared" si="5"/>
        <v>84.2</v>
      </c>
      <c r="BQ10" s="242" t="str">
        <f t="shared" si="6"/>
        <v>B</v>
      </c>
      <c r="BR10" s="243">
        <f t="shared" si="7"/>
        <v>4</v>
      </c>
      <c r="BS10" s="380">
        <v>22.62</v>
      </c>
      <c r="BT10" s="355">
        <v>43.07</v>
      </c>
      <c r="BU10" s="381">
        <v>35.340000000000003</v>
      </c>
      <c r="BV10" s="77" t="s">
        <v>184</v>
      </c>
      <c r="BW10" s="76"/>
      <c r="BX10" s="84"/>
    </row>
    <row r="11" spans="1:76" ht="15" customHeight="1" thickBot="1" x14ac:dyDescent="0.3">
      <c r="A11" s="91">
        <v>4</v>
      </c>
      <c r="B11" s="182" t="s">
        <v>141</v>
      </c>
      <c r="C11" s="175">
        <v>1</v>
      </c>
      <c r="D11" s="112">
        <v>3</v>
      </c>
      <c r="E11" s="10">
        <v>4</v>
      </c>
      <c r="F11" s="155"/>
      <c r="G11" s="175"/>
      <c r="H11" s="130">
        <v>4</v>
      </c>
      <c r="I11" s="10">
        <v>4</v>
      </c>
      <c r="J11" s="132"/>
      <c r="K11" s="278">
        <v>1</v>
      </c>
      <c r="L11" s="11">
        <v>3</v>
      </c>
      <c r="M11" s="10"/>
      <c r="N11" s="12">
        <v>5</v>
      </c>
      <c r="O11" s="175"/>
      <c r="P11" s="11">
        <v>5</v>
      </c>
      <c r="Q11" s="213">
        <f t="shared" si="0"/>
        <v>12</v>
      </c>
      <c r="R11" s="228">
        <f t="shared" si="1"/>
        <v>1</v>
      </c>
      <c r="S11" s="274"/>
      <c r="T11" s="223">
        <v>5</v>
      </c>
      <c r="U11" s="231"/>
      <c r="V11" s="229">
        <v>5</v>
      </c>
      <c r="W11" s="175">
        <v>1</v>
      </c>
      <c r="X11" s="232">
        <v>5</v>
      </c>
      <c r="Y11" s="244"/>
      <c r="Z11" s="233">
        <v>4</v>
      </c>
      <c r="AA11" s="274"/>
      <c r="AB11" s="223">
        <v>5</v>
      </c>
      <c r="AC11" s="231">
        <v>4</v>
      </c>
      <c r="AD11" s="233"/>
      <c r="AE11" s="215">
        <f t="shared" si="2"/>
        <v>20.5</v>
      </c>
      <c r="AF11" s="228">
        <f t="shared" si="3"/>
        <v>1</v>
      </c>
      <c r="AG11" s="274">
        <v>1</v>
      </c>
      <c r="AH11" s="230"/>
      <c r="AI11" s="234"/>
      <c r="AJ11" s="234"/>
      <c r="AK11" s="235"/>
      <c r="AL11" s="236">
        <v>4</v>
      </c>
      <c r="AM11" s="275">
        <v>1</v>
      </c>
      <c r="AN11" s="236"/>
      <c r="AO11" s="231">
        <v>4</v>
      </c>
      <c r="AP11" s="231">
        <v>4</v>
      </c>
      <c r="AQ11" s="235">
        <v>4</v>
      </c>
      <c r="AR11" s="233"/>
      <c r="AS11" s="275">
        <v>1</v>
      </c>
      <c r="AT11" s="234"/>
      <c r="AU11" s="234">
        <v>4</v>
      </c>
      <c r="AV11" s="234"/>
      <c r="AW11" s="234"/>
      <c r="AX11" s="237">
        <v>5</v>
      </c>
      <c r="AY11" s="222">
        <v>4</v>
      </c>
      <c r="AZ11" s="223">
        <v>4</v>
      </c>
      <c r="BA11" s="223"/>
      <c r="BB11" s="223"/>
      <c r="BC11" s="223">
        <v>5</v>
      </c>
      <c r="BD11" s="223">
        <v>4</v>
      </c>
      <c r="BE11" s="223"/>
      <c r="BF11" s="238"/>
      <c r="BG11" s="223">
        <v>4</v>
      </c>
      <c r="BH11" s="223">
        <v>4</v>
      </c>
      <c r="BI11" s="239">
        <v>4</v>
      </c>
      <c r="BJ11" s="240">
        <v>5</v>
      </c>
      <c r="BK11" s="241"/>
      <c r="BL11" s="344" t="s">
        <v>221</v>
      </c>
      <c r="BM11" s="218">
        <f t="shared" si="4"/>
        <v>55</v>
      </c>
      <c r="BN11" s="222">
        <v>10</v>
      </c>
      <c r="BO11" s="223">
        <v>5</v>
      </c>
      <c r="BP11" s="221">
        <f t="shared" si="5"/>
        <v>70</v>
      </c>
      <c r="BQ11" s="242" t="str">
        <f t="shared" si="6"/>
        <v>C-</v>
      </c>
      <c r="BR11" s="243">
        <f t="shared" si="7"/>
        <v>3</v>
      </c>
      <c r="BS11" s="380">
        <v>21.85</v>
      </c>
      <c r="BT11" s="358">
        <v>30.41</v>
      </c>
      <c r="BU11" s="381">
        <v>31.33</v>
      </c>
      <c r="BV11" s="77" t="s">
        <v>183</v>
      </c>
      <c r="BW11" s="145"/>
      <c r="BX11" s="146"/>
    </row>
    <row r="12" spans="1:76" ht="16.5" customHeight="1" thickBot="1" x14ac:dyDescent="0.35">
      <c r="A12" s="91">
        <v>5</v>
      </c>
      <c r="B12" s="183" t="s">
        <v>186</v>
      </c>
      <c r="C12" s="175"/>
      <c r="D12" s="112">
        <v>5</v>
      </c>
      <c r="E12" s="10">
        <v>5</v>
      </c>
      <c r="F12" s="155"/>
      <c r="G12" s="175"/>
      <c r="H12" s="10">
        <v>5</v>
      </c>
      <c r="I12" s="10">
        <v>4</v>
      </c>
      <c r="J12" s="132"/>
      <c r="K12" s="278">
        <v>1</v>
      </c>
      <c r="L12" s="11"/>
      <c r="M12" s="10"/>
      <c r="N12" s="12">
        <v>5</v>
      </c>
      <c r="O12" s="175"/>
      <c r="P12" s="11">
        <v>5</v>
      </c>
      <c r="Q12" s="213">
        <f t="shared" si="0"/>
        <v>12</v>
      </c>
      <c r="R12" s="228">
        <f t="shared" si="1"/>
        <v>1</v>
      </c>
      <c r="S12" s="274"/>
      <c r="T12" s="230">
        <v>4</v>
      </c>
      <c r="U12" s="231">
        <v>5</v>
      </c>
      <c r="V12" s="229">
        <v>5</v>
      </c>
      <c r="W12" s="175"/>
      <c r="X12" s="232"/>
      <c r="Y12" s="244"/>
      <c r="Z12" s="233">
        <v>4</v>
      </c>
      <c r="AA12" s="274"/>
      <c r="AB12" s="230"/>
      <c r="AC12" s="231">
        <v>4</v>
      </c>
      <c r="AD12" s="233">
        <v>4</v>
      </c>
      <c r="AE12" s="215">
        <f t="shared" si="2"/>
        <v>19</v>
      </c>
      <c r="AF12" s="228">
        <f t="shared" si="3"/>
        <v>1</v>
      </c>
      <c r="AG12" s="274">
        <v>1</v>
      </c>
      <c r="AH12" s="230"/>
      <c r="AI12" s="234"/>
      <c r="AJ12" s="234"/>
      <c r="AK12" s="235"/>
      <c r="AL12" s="236"/>
      <c r="AM12" s="275"/>
      <c r="AN12" s="236"/>
      <c r="AO12" s="231"/>
      <c r="AP12" s="231"/>
      <c r="AQ12" s="235">
        <v>4</v>
      </c>
      <c r="AR12" s="233"/>
      <c r="AS12" s="275"/>
      <c r="AT12" s="234"/>
      <c r="AU12" s="234"/>
      <c r="AV12" s="234">
        <v>4</v>
      </c>
      <c r="AW12" s="234"/>
      <c r="AX12" s="237"/>
      <c r="AY12" s="222"/>
      <c r="AZ12" s="223"/>
      <c r="BA12" s="223"/>
      <c r="BB12" s="223"/>
      <c r="BC12" s="223">
        <v>4</v>
      </c>
      <c r="BD12" s="223">
        <v>4</v>
      </c>
      <c r="BE12" s="223"/>
      <c r="BF12" s="238"/>
      <c r="BG12" s="223">
        <v>5</v>
      </c>
      <c r="BH12" s="223">
        <v>4</v>
      </c>
      <c r="BI12" s="239">
        <v>4</v>
      </c>
      <c r="BJ12" s="240">
        <v>4</v>
      </c>
      <c r="BK12" s="241"/>
      <c r="BL12" s="217"/>
      <c r="BM12" s="218">
        <f t="shared" si="4"/>
        <v>35.333333333333336</v>
      </c>
      <c r="BN12" s="222"/>
      <c r="BO12" s="223"/>
      <c r="BP12" s="221">
        <f t="shared" si="5"/>
        <v>35.333333333333336</v>
      </c>
      <c r="BQ12" s="242" t="str">
        <f t="shared" si="6"/>
        <v>FX</v>
      </c>
      <c r="BR12" s="243">
        <f t="shared" si="7"/>
        <v>2</v>
      </c>
      <c r="BS12" s="382">
        <v>7.83</v>
      </c>
      <c r="BT12" s="327"/>
      <c r="BU12" s="349"/>
      <c r="BV12" s="77" t="s">
        <v>181</v>
      </c>
      <c r="BW12" s="76"/>
      <c r="BX12" s="84"/>
    </row>
    <row r="13" spans="1:76" ht="15" customHeight="1" thickBot="1" x14ac:dyDescent="0.3">
      <c r="A13" s="91">
        <v>6</v>
      </c>
      <c r="B13" s="204" t="s">
        <v>200</v>
      </c>
      <c r="C13" s="175">
        <v>1</v>
      </c>
      <c r="D13" s="112">
        <v>5</v>
      </c>
      <c r="E13" s="10">
        <v>4</v>
      </c>
      <c r="F13" s="155"/>
      <c r="G13" s="175"/>
      <c r="H13" s="10">
        <v>4</v>
      </c>
      <c r="I13" s="10"/>
      <c r="J13" s="132"/>
      <c r="K13" s="278"/>
      <c r="L13" s="11"/>
      <c r="M13" s="10"/>
      <c r="N13" s="12"/>
      <c r="O13" s="175"/>
      <c r="P13" s="11">
        <v>5</v>
      </c>
      <c r="Q13" s="213">
        <f t="shared" si="0"/>
        <v>7.6</v>
      </c>
      <c r="R13" s="228">
        <f t="shared" si="1"/>
        <v>1</v>
      </c>
      <c r="S13" s="274"/>
      <c r="T13" s="230"/>
      <c r="U13" s="231"/>
      <c r="V13" s="229">
        <v>4</v>
      </c>
      <c r="W13" s="175"/>
      <c r="X13" s="245"/>
      <c r="Y13" s="244"/>
      <c r="Z13" s="246"/>
      <c r="AA13" s="274"/>
      <c r="AB13" s="230"/>
      <c r="AC13" s="231"/>
      <c r="AD13" s="233"/>
      <c r="AE13" s="215">
        <f t="shared" si="2"/>
        <v>5.8</v>
      </c>
      <c r="AF13" s="228">
        <f t="shared" si="3"/>
        <v>0</v>
      </c>
      <c r="AG13" s="274">
        <v>1</v>
      </c>
      <c r="AH13" s="230"/>
      <c r="AI13" s="234"/>
      <c r="AJ13" s="234"/>
      <c r="AK13" s="235"/>
      <c r="AL13" s="236"/>
      <c r="AM13" s="275"/>
      <c r="AN13" s="236"/>
      <c r="AO13" s="231"/>
      <c r="AP13" s="231"/>
      <c r="AQ13" s="235"/>
      <c r="AR13" s="233"/>
      <c r="AS13" s="275"/>
      <c r="AT13" s="234"/>
      <c r="AU13" s="234"/>
      <c r="AV13" s="234"/>
      <c r="AW13" s="234"/>
      <c r="AX13" s="217"/>
      <c r="AY13" s="222"/>
      <c r="AZ13" s="223"/>
      <c r="BA13" s="223"/>
      <c r="BB13" s="223"/>
      <c r="BC13" s="223">
        <v>4</v>
      </c>
      <c r="BD13" s="223">
        <v>4</v>
      </c>
      <c r="BE13" s="223">
        <v>4</v>
      </c>
      <c r="BF13" s="238"/>
      <c r="BG13" s="223"/>
      <c r="BH13" s="223"/>
      <c r="BI13" s="239"/>
      <c r="BJ13" s="240"/>
      <c r="BK13" s="241"/>
      <c r="BL13" s="217"/>
      <c r="BM13" s="218">
        <f t="shared" si="4"/>
        <v>12.533333333333333</v>
      </c>
      <c r="BN13" s="222"/>
      <c r="BO13" s="223"/>
      <c r="BP13" s="221">
        <f t="shared" si="5"/>
        <v>12.533333333333333</v>
      </c>
      <c r="BQ13" s="242" t="str">
        <f t="shared" si="6"/>
        <v>F</v>
      </c>
      <c r="BR13" s="243">
        <f t="shared" si="7"/>
        <v>2</v>
      </c>
      <c r="BS13" s="350"/>
      <c r="BT13" s="327"/>
      <c r="BU13" s="349"/>
      <c r="BV13" s="123" t="s">
        <v>166</v>
      </c>
      <c r="BW13" s="137"/>
      <c r="BX13" s="84"/>
    </row>
    <row r="14" spans="1:76" ht="14.25" customHeight="1" thickBot="1" x14ac:dyDescent="0.3">
      <c r="A14" s="91">
        <v>7</v>
      </c>
      <c r="B14" s="183" t="s">
        <v>142</v>
      </c>
      <c r="C14" s="175">
        <v>1</v>
      </c>
      <c r="D14" s="112">
        <v>5</v>
      </c>
      <c r="E14" s="10">
        <v>4</v>
      </c>
      <c r="F14" s="155"/>
      <c r="G14" s="176"/>
      <c r="H14" s="10">
        <v>4</v>
      </c>
      <c r="I14" s="10"/>
      <c r="J14" s="132"/>
      <c r="K14" s="278">
        <v>1</v>
      </c>
      <c r="L14" s="11"/>
      <c r="M14" s="10">
        <v>4</v>
      </c>
      <c r="N14" s="12">
        <v>5</v>
      </c>
      <c r="O14" s="176"/>
      <c r="P14" s="11">
        <v>5</v>
      </c>
      <c r="Q14" s="213">
        <f t="shared" si="0"/>
        <v>11.6</v>
      </c>
      <c r="R14" s="228">
        <f t="shared" si="1"/>
        <v>1</v>
      </c>
      <c r="S14" s="274"/>
      <c r="T14" s="230">
        <v>4</v>
      </c>
      <c r="U14" s="231">
        <v>4</v>
      </c>
      <c r="V14" s="229">
        <v>4</v>
      </c>
      <c r="W14" s="176">
        <v>1</v>
      </c>
      <c r="X14" s="245">
        <v>4</v>
      </c>
      <c r="Y14" s="244"/>
      <c r="Z14" s="246">
        <v>4</v>
      </c>
      <c r="AA14" s="274">
        <v>1</v>
      </c>
      <c r="AB14" s="230">
        <v>4</v>
      </c>
      <c r="AC14" s="231">
        <v>4</v>
      </c>
      <c r="AD14" s="233"/>
      <c r="AE14" s="215">
        <f t="shared" si="2"/>
        <v>20.8</v>
      </c>
      <c r="AF14" s="228">
        <f t="shared" si="3"/>
        <v>1</v>
      </c>
      <c r="AG14" s="274"/>
      <c r="AH14" s="230"/>
      <c r="AI14" s="234"/>
      <c r="AJ14" s="234"/>
      <c r="AK14" s="235"/>
      <c r="AL14" s="236">
        <v>4</v>
      </c>
      <c r="AM14" s="275"/>
      <c r="AN14" s="236"/>
      <c r="AO14" s="231">
        <v>4</v>
      </c>
      <c r="AP14" s="231">
        <v>4</v>
      </c>
      <c r="AQ14" s="235">
        <v>4</v>
      </c>
      <c r="AR14" s="233"/>
      <c r="AS14" s="275"/>
      <c r="AT14" s="234"/>
      <c r="AU14" s="234">
        <v>4</v>
      </c>
      <c r="AV14" s="234"/>
      <c r="AW14" s="234"/>
      <c r="AX14" s="237">
        <v>5</v>
      </c>
      <c r="AY14" s="222">
        <v>4</v>
      </c>
      <c r="AZ14" s="223">
        <v>5</v>
      </c>
      <c r="BA14" s="223"/>
      <c r="BB14" s="223"/>
      <c r="BC14" s="223">
        <v>5</v>
      </c>
      <c r="BD14" s="223">
        <v>5</v>
      </c>
      <c r="BE14" s="223">
        <v>5</v>
      </c>
      <c r="BF14" s="238"/>
      <c r="BG14" s="223">
        <v>4</v>
      </c>
      <c r="BH14" s="223">
        <v>4</v>
      </c>
      <c r="BI14" s="239">
        <v>4</v>
      </c>
      <c r="BJ14" s="240"/>
      <c r="BK14" s="241"/>
      <c r="BL14" s="344" t="s">
        <v>221</v>
      </c>
      <c r="BM14" s="218">
        <f t="shared" si="4"/>
        <v>54.533333333333331</v>
      </c>
      <c r="BN14" s="222"/>
      <c r="BO14" s="223"/>
      <c r="BP14" s="221">
        <f t="shared" si="5"/>
        <v>54.533333333333331</v>
      </c>
      <c r="BQ14" s="242" t="str">
        <f t="shared" si="6"/>
        <v>E</v>
      </c>
      <c r="BR14" s="243">
        <f t="shared" si="7"/>
        <v>3</v>
      </c>
      <c r="BS14" s="380">
        <v>25.67</v>
      </c>
      <c r="BT14" s="358">
        <v>28.31</v>
      </c>
      <c r="BU14" s="383">
        <v>0</v>
      </c>
      <c r="BV14" s="123" t="s">
        <v>182</v>
      </c>
      <c r="BW14" s="137"/>
      <c r="BX14" s="84"/>
    </row>
    <row r="15" spans="1:76" ht="15.75" customHeight="1" thickBot="1" x14ac:dyDescent="0.3">
      <c r="A15" s="91">
        <v>8</v>
      </c>
      <c r="B15" s="182" t="s">
        <v>143</v>
      </c>
      <c r="C15" s="175">
        <v>1</v>
      </c>
      <c r="D15" s="112">
        <v>4</v>
      </c>
      <c r="E15" s="10">
        <v>4</v>
      </c>
      <c r="F15" s="155"/>
      <c r="G15" s="175"/>
      <c r="H15" s="10">
        <v>4</v>
      </c>
      <c r="I15" s="10"/>
      <c r="J15" s="132"/>
      <c r="K15" s="278">
        <v>1</v>
      </c>
      <c r="L15" s="11"/>
      <c r="M15" s="10">
        <v>4</v>
      </c>
      <c r="N15" s="12"/>
      <c r="O15" s="175"/>
      <c r="P15" s="11">
        <v>5</v>
      </c>
      <c r="Q15" s="213">
        <f t="shared" si="0"/>
        <v>9.1999999999999993</v>
      </c>
      <c r="R15" s="228">
        <f t="shared" si="1"/>
        <v>1</v>
      </c>
      <c r="S15" s="274"/>
      <c r="T15" s="230">
        <v>5</v>
      </c>
      <c r="U15" s="231"/>
      <c r="V15" s="229">
        <v>4</v>
      </c>
      <c r="W15" s="175">
        <v>1</v>
      </c>
      <c r="X15" s="245">
        <v>4</v>
      </c>
      <c r="Y15" s="244"/>
      <c r="Z15" s="246">
        <v>4</v>
      </c>
      <c r="AA15" s="274"/>
      <c r="AB15" s="230">
        <v>4</v>
      </c>
      <c r="AC15" s="231">
        <v>3</v>
      </c>
      <c r="AD15" s="233"/>
      <c r="AE15" s="215">
        <f t="shared" si="2"/>
        <v>17.100000000000001</v>
      </c>
      <c r="AF15" s="228">
        <f t="shared" si="3"/>
        <v>1</v>
      </c>
      <c r="AG15" s="274"/>
      <c r="AH15" s="230"/>
      <c r="AI15" s="234">
        <v>4</v>
      </c>
      <c r="AJ15" s="234"/>
      <c r="AK15" s="235"/>
      <c r="AL15" s="236"/>
      <c r="AM15" s="275"/>
      <c r="AN15" s="236">
        <v>5</v>
      </c>
      <c r="AO15" s="231">
        <v>4</v>
      </c>
      <c r="AP15" s="231"/>
      <c r="AQ15" s="235">
        <v>4</v>
      </c>
      <c r="AR15" s="233">
        <v>4</v>
      </c>
      <c r="AS15" s="275"/>
      <c r="AT15" s="234"/>
      <c r="AU15" s="234">
        <v>4</v>
      </c>
      <c r="AV15" s="234"/>
      <c r="AW15" s="234"/>
      <c r="AX15" s="237">
        <v>4</v>
      </c>
      <c r="AY15" s="222">
        <v>4</v>
      </c>
      <c r="AZ15" s="223">
        <v>4</v>
      </c>
      <c r="BA15" s="223"/>
      <c r="BB15" s="223"/>
      <c r="BC15" s="223">
        <v>4</v>
      </c>
      <c r="BD15" s="223">
        <v>4</v>
      </c>
      <c r="BE15" s="223"/>
      <c r="BF15" s="238"/>
      <c r="BG15" s="223">
        <v>5</v>
      </c>
      <c r="BH15" s="223">
        <v>4</v>
      </c>
      <c r="BI15" s="239">
        <v>4</v>
      </c>
      <c r="BJ15" s="240">
        <v>4</v>
      </c>
      <c r="BK15" s="241"/>
      <c r="BL15" s="344" t="s">
        <v>221</v>
      </c>
      <c r="BM15" s="218">
        <f t="shared" si="4"/>
        <v>52.733333333333327</v>
      </c>
      <c r="BN15" s="222"/>
      <c r="BO15" s="223"/>
      <c r="BP15" s="221">
        <f t="shared" si="5"/>
        <v>52.733333333333327</v>
      </c>
      <c r="BQ15" s="242" t="str">
        <f t="shared" si="6"/>
        <v>E</v>
      </c>
      <c r="BR15" s="243">
        <f t="shared" si="7"/>
        <v>3</v>
      </c>
      <c r="BS15" s="384">
        <v>15.31</v>
      </c>
      <c r="BT15" s="358">
        <v>1</v>
      </c>
      <c r="BU15" s="383">
        <v>9.25</v>
      </c>
      <c r="BV15" s="123" t="s">
        <v>37</v>
      </c>
      <c r="BW15" s="76"/>
      <c r="BX15" s="84"/>
    </row>
    <row r="16" spans="1:76" ht="15.75" customHeight="1" thickBot="1" x14ac:dyDescent="0.3">
      <c r="A16" s="92">
        <v>9</v>
      </c>
      <c r="B16" s="183" t="s">
        <v>144</v>
      </c>
      <c r="C16" s="175"/>
      <c r="D16" s="10">
        <v>4</v>
      </c>
      <c r="E16" s="10">
        <v>4</v>
      </c>
      <c r="F16" s="155"/>
      <c r="G16" s="176"/>
      <c r="H16" s="10">
        <v>5</v>
      </c>
      <c r="I16" s="10"/>
      <c r="J16" s="46"/>
      <c r="K16" s="278"/>
      <c r="L16" s="11"/>
      <c r="M16" s="131"/>
      <c r="N16" s="12"/>
      <c r="O16" s="176"/>
      <c r="P16" s="11">
        <v>5</v>
      </c>
      <c r="Q16" s="213">
        <f t="shared" si="0"/>
        <v>7.2</v>
      </c>
      <c r="R16" s="228">
        <f t="shared" si="1"/>
        <v>1</v>
      </c>
      <c r="S16" s="275"/>
      <c r="T16" s="230"/>
      <c r="U16" s="234"/>
      <c r="V16" s="315">
        <v>4</v>
      </c>
      <c r="W16" s="176"/>
      <c r="X16" s="245"/>
      <c r="Y16" s="244"/>
      <c r="Z16" s="246"/>
      <c r="AA16" s="274"/>
      <c r="AB16" s="230"/>
      <c r="AC16" s="234"/>
      <c r="AD16" s="233"/>
      <c r="AE16" s="215">
        <f t="shared" si="2"/>
        <v>5.6</v>
      </c>
      <c r="AF16" s="228">
        <f t="shared" si="3"/>
        <v>0</v>
      </c>
      <c r="AG16" s="275"/>
      <c r="AH16" s="230"/>
      <c r="AI16" s="234"/>
      <c r="AJ16" s="234"/>
      <c r="AK16" s="235"/>
      <c r="AL16" s="236"/>
      <c r="AM16" s="275"/>
      <c r="AN16" s="236">
        <v>5</v>
      </c>
      <c r="AO16" s="231">
        <v>4</v>
      </c>
      <c r="AP16" s="231"/>
      <c r="AQ16" s="235"/>
      <c r="AR16" s="233"/>
      <c r="AS16" s="275"/>
      <c r="AT16" s="234">
        <v>5</v>
      </c>
      <c r="AU16" s="234"/>
      <c r="AV16" s="234">
        <v>5</v>
      </c>
      <c r="AW16" s="234"/>
      <c r="AX16" s="237"/>
      <c r="AY16" s="222">
        <v>4</v>
      </c>
      <c r="AZ16" s="223">
        <v>4</v>
      </c>
      <c r="BA16" s="223"/>
      <c r="BB16" s="223"/>
      <c r="BC16" s="223">
        <v>4</v>
      </c>
      <c r="BD16" s="223">
        <v>4</v>
      </c>
      <c r="BE16" s="223"/>
      <c r="BF16" s="238"/>
      <c r="BG16" s="223">
        <v>4</v>
      </c>
      <c r="BH16" s="223">
        <v>4</v>
      </c>
      <c r="BI16" s="239">
        <v>4</v>
      </c>
      <c r="BJ16" s="240">
        <v>5</v>
      </c>
      <c r="BK16" s="241"/>
      <c r="BL16" s="217"/>
      <c r="BM16" s="218">
        <f t="shared" si="4"/>
        <v>38.4</v>
      </c>
      <c r="BN16" s="222"/>
      <c r="BO16" s="223"/>
      <c r="BP16" s="221">
        <f t="shared" si="5"/>
        <v>38.4</v>
      </c>
      <c r="BQ16" s="242" t="str">
        <f t="shared" si="6"/>
        <v>FX</v>
      </c>
      <c r="BR16" s="243">
        <f t="shared" si="7"/>
        <v>2</v>
      </c>
      <c r="BS16" s="380">
        <v>20.6</v>
      </c>
      <c r="BT16" s="355">
        <v>62.77</v>
      </c>
      <c r="BU16" s="356">
        <v>35.83</v>
      </c>
      <c r="BV16" s="77"/>
      <c r="BW16" s="76"/>
      <c r="BX16" s="84"/>
    </row>
    <row r="17" spans="1:76" ht="15.75" customHeight="1" thickBot="1" x14ac:dyDescent="0.3">
      <c r="A17" s="119">
        <v>10</v>
      </c>
      <c r="B17" s="182" t="s">
        <v>145</v>
      </c>
      <c r="C17" s="175">
        <v>1</v>
      </c>
      <c r="D17" s="10">
        <v>5</v>
      </c>
      <c r="E17" s="10">
        <v>5</v>
      </c>
      <c r="F17" s="155"/>
      <c r="G17" s="175"/>
      <c r="H17" s="10">
        <v>4</v>
      </c>
      <c r="I17" s="10"/>
      <c r="J17" s="46"/>
      <c r="K17" s="278"/>
      <c r="L17" s="11"/>
      <c r="M17" s="131"/>
      <c r="N17" s="12"/>
      <c r="O17" s="175"/>
      <c r="P17" s="11">
        <v>5</v>
      </c>
      <c r="Q17" s="213">
        <f t="shared" si="0"/>
        <v>8</v>
      </c>
      <c r="R17" s="228">
        <f t="shared" si="1"/>
        <v>1</v>
      </c>
      <c r="S17" s="274"/>
      <c r="T17" s="230"/>
      <c r="U17" s="231"/>
      <c r="V17" s="229">
        <v>5</v>
      </c>
      <c r="W17" s="175"/>
      <c r="X17" s="245"/>
      <c r="Y17" s="244"/>
      <c r="Z17" s="246"/>
      <c r="AA17" s="274">
        <v>1</v>
      </c>
      <c r="AB17" s="230"/>
      <c r="AC17" s="234"/>
      <c r="AD17" s="233"/>
      <c r="AE17" s="215">
        <f t="shared" si="2"/>
        <v>7</v>
      </c>
      <c r="AF17" s="228">
        <f t="shared" si="3"/>
        <v>0</v>
      </c>
      <c r="AG17" s="275"/>
      <c r="AH17" s="230"/>
      <c r="AI17" s="234"/>
      <c r="AJ17" s="234"/>
      <c r="AK17" s="235"/>
      <c r="AL17" s="236"/>
      <c r="AM17" s="275"/>
      <c r="AN17" s="236"/>
      <c r="AO17" s="231">
        <v>4</v>
      </c>
      <c r="AP17" s="231">
        <v>4</v>
      </c>
      <c r="AQ17" s="235">
        <v>4</v>
      </c>
      <c r="AR17" s="233"/>
      <c r="AS17" s="275"/>
      <c r="AT17" s="234"/>
      <c r="AU17" s="234">
        <v>4</v>
      </c>
      <c r="AV17" s="234"/>
      <c r="AW17" s="234"/>
      <c r="AX17" s="237"/>
      <c r="AY17" s="222"/>
      <c r="AZ17" s="223"/>
      <c r="BA17" s="223"/>
      <c r="BB17" s="223"/>
      <c r="BC17" s="223"/>
      <c r="BD17" s="223"/>
      <c r="BE17" s="223"/>
      <c r="BF17" s="238"/>
      <c r="BG17" s="223"/>
      <c r="BH17" s="223">
        <v>4</v>
      </c>
      <c r="BI17" s="239">
        <v>4</v>
      </c>
      <c r="BJ17" s="240"/>
      <c r="BK17" s="241"/>
      <c r="BL17" s="217"/>
      <c r="BM17" s="218">
        <f t="shared" si="4"/>
        <v>20.666666666666668</v>
      </c>
      <c r="BN17" s="222"/>
      <c r="BO17" s="223"/>
      <c r="BP17" s="221">
        <f t="shared" si="5"/>
        <v>20.666666666666668</v>
      </c>
      <c r="BQ17" s="242" t="str">
        <f t="shared" si="6"/>
        <v>F</v>
      </c>
      <c r="BR17" s="243">
        <f t="shared" si="7"/>
        <v>2</v>
      </c>
      <c r="BS17" s="350"/>
      <c r="BT17" s="327"/>
      <c r="BU17" s="349"/>
      <c r="BV17" s="123" t="s">
        <v>185</v>
      </c>
      <c r="BW17" s="76"/>
      <c r="BX17" s="84"/>
    </row>
    <row r="18" spans="1:76" ht="15.75" customHeight="1" thickBot="1" x14ac:dyDescent="0.3">
      <c r="A18" s="120">
        <v>11</v>
      </c>
      <c r="B18" s="183" t="s">
        <v>146</v>
      </c>
      <c r="C18" s="177">
        <v>1</v>
      </c>
      <c r="D18" s="112">
        <v>4</v>
      </c>
      <c r="E18" s="112">
        <v>4</v>
      </c>
      <c r="F18" s="167">
        <v>5</v>
      </c>
      <c r="G18" s="177"/>
      <c r="H18" s="112">
        <v>5</v>
      </c>
      <c r="I18" s="112">
        <v>5</v>
      </c>
      <c r="J18" s="132"/>
      <c r="K18" s="279">
        <v>1</v>
      </c>
      <c r="L18" s="112"/>
      <c r="M18" s="112">
        <v>4</v>
      </c>
      <c r="N18" s="167">
        <v>5</v>
      </c>
      <c r="O18" s="177"/>
      <c r="P18" s="112">
        <v>5</v>
      </c>
      <c r="Q18" s="213">
        <f t="shared" si="0"/>
        <v>15.6</v>
      </c>
      <c r="R18" s="228">
        <f t="shared" si="1"/>
        <v>2</v>
      </c>
      <c r="S18" s="276"/>
      <c r="T18" s="223">
        <v>5</v>
      </c>
      <c r="U18" s="223">
        <v>5</v>
      </c>
      <c r="V18" s="316">
        <v>4</v>
      </c>
      <c r="W18" s="177">
        <v>1</v>
      </c>
      <c r="X18" s="248">
        <v>4</v>
      </c>
      <c r="Y18" s="249">
        <v>4</v>
      </c>
      <c r="Z18" s="250">
        <v>5</v>
      </c>
      <c r="AA18" s="282"/>
      <c r="AB18" s="223">
        <v>5</v>
      </c>
      <c r="AC18" s="223">
        <v>5</v>
      </c>
      <c r="AD18" s="217"/>
      <c r="AE18" s="215">
        <f t="shared" si="2"/>
        <v>26.8</v>
      </c>
      <c r="AF18" s="228">
        <f t="shared" si="3"/>
        <v>1</v>
      </c>
      <c r="AG18" s="276">
        <v>1</v>
      </c>
      <c r="AH18" s="223">
        <v>5</v>
      </c>
      <c r="AI18" s="223">
        <v>4</v>
      </c>
      <c r="AJ18" s="223">
        <v>5</v>
      </c>
      <c r="AK18" s="247"/>
      <c r="AL18" s="251">
        <v>4</v>
      </c>
      <c r="AM18" s="276">
        <v>1</v>
      </c>
      <c r="AN18" s="251">
        <v>5</v>
      </c>
      <c r="AO18" s="252">
        <v>4</v>
      </c>
      <c r="AP18" s="252">
        <v>4</v>
      </c>
      <c r="AQ18" s="247">
        <v>5</v>
      </c>
      <c r="AR18" s="217"/>
      <c r="AS18" s="276">
        <v>1</v>
      </c>
      <c r="AT18" s="223">
        <v>5</v>
      </c>
      <c r="AU18" s="223">
        <v>4</v>
      </c>
      <c r="AV18" s="223">
        <v>5</v>
      </c>
      <c r="AW18" s="223"/>
      <c r="AX18" s="217">
        <v>5</v>
      </c>
      <c r="AY18" s="222">
        <v>5</v>
      </c>
      <c r="AZ18" s="223">
        <v>5</v>
      </c>
      <c r="BA18" s="223"/>
      <c r="BB18" s="223"/>
      <c r="BC18" s="223">
        <v>5</v>
      </c>
      <c r="BD18" s="223">
        <v>4</v>
      </c>
      <c r="BE18" s="223">
        <v>5</v>
      </c>
      <c r="BF18" s="238"/>
      <c r="BG18" s="223">
        <v>4</v>
      </c>
      <c r="BH18" s="223">
        <v>4</v>
      </c>
      <c r="BI18" s="239">
        <v>4</v>
      </c>
      <c r="BJ18" s="240">
        <v>5</v>
      </c>
      <c r="BK18" s="241"/>
      <c r="BL18" s="344" t="s">
        <v>220</v>
      </c>
      <c r="BM18" s="218">
        <f t="shared" si="4"/>
        <v>80</v>
      </c>
      <c r="BN18" s="222">
        <v>10</v>
      </c>
      <c r="BO18" s="223">
        <v>8</v>
      </c>
      <c r="BP18" s="221">
        <f t="shared" si="5"/>
        <v>98</v>
      </c>
      <c r="BQ18" s="242" t="str">
        <f t="shared" si="6"/>
        <v>A+</v>
      </c>
      <c r="BR18" s="243">
        <f t="shared" si="7"/>
        <v>5</v>
      </c>
      <c r="BS18" s="350"/>
      <c r="BT18" s="327"/>
      <c r="BU18" s="349"/>
      <c r="BV18" s="123" t="s">
        <v>38</v>
      </c>
      <c r="BW18" s="137"/>
      <c r="BX18" s="84"/>
    </row>
    <row r="19" spans="1:76" ht="15.75" customHeight="1" thickBot="1" x14ac:dyDescent="0.3">
      <c r="A19" s="120">
        <v>12</v>
      </c>
      <c r="B19" s="182" t="s">
        <v>187</v>
      </c>
      <c r="C19" s="177">
        <v>1</v>
      </c>
      <c r="D19" s="112">
        <v>4</v>
      </c>
      <c r="E19" s="112">
        <v>3</v>
      </c>
      <c r="F19" s="167"/>
      <c r="G19" s="177"/>
      <c r="H19" s="112">
        <v>5</v>
      </c>
      <c r="I19" s="112">
        <v>5</v>
      </c>
      <c r="J19" s="132"/>
      <c r="K19" s="279">
        <v>1</v>
      </c>
      <c r="L19" s="112">
        <v>4</v>
      </c>
      <c r="M19" s="112"/>
      <c r="N19" s="167">
        <v>4</v>
      </c>
      <c r="O19" s="177"/>
      <c r="P19" s="112">
        <v>5</v>
      </c>
      <c r="Q19" s="213">
        <f t="shared" si="0"/>
        <v>12.8</v>
      </c>
      <c r="R19" s="228">
        <f t="shared" si="1"/>
        <v>1</v>
      </c>
      <c r="S19" s="276">
        <v>1</v>
      </c>
      <c r="T19" s="223">
        <v>4</v>
      </c>
      <c r="U19" s="223"/>
      <c r="V19" s="316">
        <v>4</v>
      </c>
      <c r="W19" s="177">
        <v>1</v>
      </c>
      <c r="X19" s="248"/>
      <c r="Y19" s="249"/>
      <c r="Z19" s="250">
        <v>4</v>
      </c>
      <c r="AA19" s="282"/>
      <c r="AB19" s="223">
        <v>4</v>
      </c>
      <c r="AC19" s="223"/>
      <c r="AD19" s="217">
        <v>5</v>
      </c>
      <c r="AE19" s="215">
        <f t="shared" si="2"/>
        <v>17.899999999999999</v>
      </c>
      <c r="AF19" s="228">
        <f t="shared" si="3"/>
        <v>1</v>
      </c>
      <c r="AG19" s="276"/>
      <c r="AH19" s="223"/>
      <c r="AI19" s="223"/>
      <c r="AJ19" s="223"/>
      <c r="AK19" s="247"/>
      <c r="AL19" s="251">
        <v>4</v>
      </c>
      <c r="AM19" s="276"/>
      <c r="AN19" s="251">
        <v>5</v>
      </c>
      <c r="AO19" s="252">
        <v>4</v>
      </c>
      <c r="AP19" s="252">
        <v>4</v>
      </c>
      <c r="AQ19" s="247">
        <v>4</v>
      </c>
      <c r="AR19" s="217"/>
      <c r="AS19" s="276"/>
      <c r="AT19" s="223">
        <v>5</v>
      </c>
      <c r="AU19" s="223">
        <v>4</v>
      </c>
      <c r="AV19" s="223">
        <v>5</v>
      </c>
      <c r="AW19" s="223"/>
      <c r="AX19" s="217">
        <v>5</v>
      </c>
      <c r="AY19" s="222">
        <v>4</v>
      </c>
      <c r="AZ19" s="223">
        <v>5</v>
      </c>
      <c r="BA19" s="223"/>
      <c r="BB19" s="223"/>
      <c r="BC19" s="223">
        <v>5</v>
      </c>
      <c r="BD19" s="223">
        <v>5</v>
      </c>
      <c r="BE19" s="223">
        <v>5</v>
      </c>
      <c r="BF19" s="238"/>
      <c r="BG19" s="223">
        <v>4</v>
      </c>
      <c r="BH19" s="223">
        <v>4</v>
      </c>
      <c r="BI19" s="239">
        <v>4</v>
      </c>
      <c r="BJ19" s="240">
        <v>5</v>
      </c>
      <c r="BK19" s="241"/>
      <c r="BL19" s="344" t="s">
        <v>220</v>
      </c>
      <c r="BM19" s="218">
        <f t="shared" si="4"/>
        <v>65.933333333333337</v>
      </c>
      <c r="BN19" s="222">
        <v>10</v>
      </c>
      <c r="BO19" s="223">
        <v>10</v>
      </c>
      <c r="BP19" s="221">
        <f t="shared" si="5"/>
        <v>85.933333333333337</v>
      </c>
      <c r="BQ19" s="242" t="str">
        <f t="shared" si="6"/>
        <v>B</v>
      </c>
      <c r="BR19" s="243">
        <f t="shared" si="7"/>
        <v>4</v>
      </c>
      <c r="BS19" s="380">
        <v>22.01</v>
      </c>
      <c r="BT19" s="355">
        <v>40.9</v>
      </c>
      <c r="BU19" s="356">
        <v>32.340000000000003</v>
      </c>
      <c r="BV19" s="123" t="s">
        <v>198</v>
      </c>
      <c r="BW19" s="137"/>
      <c r="BX19" s="84"/>
    </row>
    <row r="20" spans="1:76" ht="15.75" customHeight="1" thickBot="1" x14ac:dyDescent="0.3">
      <c r="A20" s="120">
        <v>13</v>
      </c>
      <c r="B20" s="183" t="s">
        <v>147</v>
      </c>
      <c r="C20" s="177">
        <v>1</v>
      </c>
      <c r="D20" s="112">
        <v>3</v>
      </c>
      <c r="E20" s="112"/>
      <c r="F20" s="167"/>
      <c r="G20" s="177"/>
      <c r="H20" s="112"/>
      <c r="I20" s="112"/>
      <c r="J20" s="132"/>
      <c r="K20" s="279">
        <v>1</v>
      </c>
      <c r="L20" s="112"/>
      <c r="M20" s="112"/>
      <c r="N20" s="162"/>
      <c r="O20" s="177"/>
      <c r="P20" s="15">
        <v>5</v>
      </c>
      <c r="Q20" s="213">
        <f t="shared" si="0"/>
        <v>4</v>
      </c>
      <c r="R20" s="228">
        <f t="shared" si="1"/>
        <v>0</v>
      </c>
      <c r="S20" s="313"/>
      <c r="T20" s="231"/>
      <c r="U20" s="254"/>
      <c r="V20" s="253">
        <v>5</v>
      </c>
      <c r="W20" s="177"/>
      <c r="X20" s="255"/>
      <c r="Y20" s="249"/>
      <c r="Z20" s="250"/>
      <c r="AA20" s="282"/>
      <c r="AB20" s="223"/>
      <c r="AC20" s="223"/>
      <c r="AD20" s="217"/>
      <c r="AE20" s="215">
        <f t="shared" si="2"/>
        <v>4.5</v>
      </c>
      <c r="AF20" s="228">
        <f t="shared" si="3"/>
        <v>0</v>
      </c>
      <c r="AG20" s="276">
        <v>1</v>
      </c>
      <c r="AH20" s="223"/>
      <c r="AI20" s="223"/>
      <c r="AJ20" s="223"/>
      <c r="AK20" s="247"/>
      <c r="AL20" s="251"/>
      <c r="AM20" s="276"/>
      <c r="AN20" s="251"/>
      <c r="AO20" s="252"/>
      <c r="AP20" s="247"/>
      <c r="AQ20" s="247"/>
      <c r="AR20" s="217"/>
      <c r="AS20" s="276"/>
      <c r="AT20" s="223"/>
      <c r="AU20" s="223"/>
      <c r="AV20" s="223"/>
      <c r="AW20" s="223"/>
      <c r="AX20" s="217"/>
      <c r="AY20" s="222"/>
      <c r="AZ20" s="223"/>
      <c r="BA20" s="223"/>
      <c r="BB20" s="223"/>
      <c r="BC20" s="223"/>
      <c r="BD20" s="223"/>
      <c r="BE20" s="223">
        <v>4</v>
      </c>
      <c r="BF20" s="238"/>
      <c r="BG20" s="223">
        <v>4</v>
      </c>
      <c r="BH20" s="223"/>
      <c r="BI20" s="239"/>
      <c r="BJ20" s="240"/>
      <c r="BK20" s="241"/>
      <c r="BL20" s="217"/>
      <c r="BM20" s="218">
        <f t="shared" si="4"/>
        <v>9</v>
      </c>
      <c r="BN20" s="222"/>
      <c r="BO20" s="223"/>
      <c r="BP20" s="221">
        <f t="shared" si="5"/>
        <v>9</v>
      </c>
      <c r="BQ20" s="242" t="str">
        <f t="shared" si="6"/>
        <v>F</v>
      </c>
      <c r="BR20" s="243">
        <f t="shared" si="7"/>
        <v>2</v>
      </c>
      <c r="BS20" s="350"/>
      <c r="BT20" s="327"/>
      <c r="BU20" s="349"/>
      <c r="BV20" s="123" t="s">
        <v>197</v>
      </c>
      <c r="BW20" s="137"/>
      <c r="BX20" s="84"/>
    </row>
    <row r="21" spans="1:76" ht="15.75" customHeight="1" thickBot="1" x14ac:dyDescent="0.3">
      <c r="A21" s="120">
        <v>14</v>
      </c>
      <c r="B21" s="182" t="s">
        <v>148</v>
      </c>
      <c r="C21" s="178">
        <v>1</v>
      </c>
      <c r="D21" s="16">
        <v>5</v>
      </c>
      <c r="E21" s="16">
        <v>4</v>
      </c>
      <c r="F21" s="173"/>
      <c r="G21" s="178"/>
      <c r="H21" s="16">
        <v>4</v>
      </c>
      <c r="I21" s="16"/>
      <c r="J21" s="47"/>
      <c r="K21" s="280">
        <v>1</v>
      </c>
      <c r="L21" s="16"/>
      <c r="M21" s="16">
        <v>5</v>
      </c>
      <c r="N21" s="167">
        <v>4</v>
      </c>
      <c r="O21" s="178"/>
      <c r="P21" s="112">
        <v>5</v>
      </c>
      <c r="Q21" s="213">
        <f t="shared" si="0"/>
        <v>11.6</v>
      </c>
      <c r="R21" s="228">
        <f t="shared" si="1"/>
        <v>1</v>
      </c>
      <c r="S21" s="149">
        <v>1</v>
      </c>
      <c r="T21" s="256">
        <v>4</v>
      </c>
      <c r="U21" s="223"/>
      <c r="V21" s="37">
        <v>4</v>
      </c>
      <c r="W21" s="178">
        <v>1</v>
      </c>
      <c r="X21" s="251">
        <v>4</v>
      </c>
      <c r="Y21" s="223"/>
      <c r="Z21" s="217">
        <v>4</v>
      </c>
      <c r="AA21" s="276"/>
      <c r="AB21" s="223">
        <v>4</v>
      </c>
      <c r="AC21" s="223">
        <v>4</v>
      </c>
      <c r="AD21" s="217">
        <v>4</v>
      </c>
      <c r="AE21" s="215">
        <f t="shared" si="2"/>
        <v>20.8</v>
      </c>
      <c r="AF21" s="228">
        <f t="shared" si="3"/>
        <v>1</v>
      </c>
      <c r="AG21" s="276">
        <v>1</v>
      </c>
      <c r="AH21" s="223">
        <v>5</v>
      </c>
      <c r="AI21" s="223">
        <v>4</v>
      </c>
      <c r="AJ21" s="223"/>
      <c r="AK21" s="247"/>
      <c r="AL21" s="251"/>
      <c r="AM21" s="276"/>
      <c r="AN21" s="251">
        <v>5</v>
      </c>
      <c r="AO21" s="257">
        <v>4</v>
      </c>
      <c r="AP21" s="223">
        <v>4</v>
      </c>
      <c r="AQ21" s="247">
        <v>4</v>
      </c>
      <c r="AR21" s="217">
        <v>4</v>
      </c>
      <c r="AS21" s="276">
        <v>1</v>
      </c>
      <c r="AT21" s="223">
        <v>5</v>
      </c>
      <c r="AU21" s="223">
        <v>4</v>
      </c>
      <c r="AV21" s="223">
        <v>5</v>
      </c>
      <c r="AW21" s="223"/>
      <c r="AX21" s="217">
        <v>5</v>
      </c>
      <c r="AY21" s="222">
        <v>4</v>
      </c>
      <c r="AZ21" s="223">
        <v>4</v>
      </c>
      <c r="BA21" s="223"/>
      <c r="BB21" s="223"/>
      <c r="BC21" s="223">
        <v>4</v>
      </c>
      <c r="BD21" s="223">
        <v>4</v>
      </c>
      <c r="BE21" s="223">
        <v>4</v>
      </c>
      <c r="BF21" s="238"/>
      <c r="BG21" s="223">
        <v>4</v>
      </c>
      <c r="BH21" s="223">
        <v>4</v>
      </c>
      <c r="BI21" s="239">
        <v>4</v>
      </c>
      <c r="BJ21" s="240">
        <v>5</v>
      </c>
      <c r="BK21" s="241"/>
      <c r="BL21" s="344" t="s">
        <v>220</v>
      </c>
      <c r="BM21" s="218">
        <f t="shared" si="4"/>
        <v>72.533333333333331</v>
      </c>
      <c r="BN21" s="222">
        <v>10</v>
      </c>
      <c r="BO21" s="223">
        <v>8</v>
      </c>
      <c r="BP21" s="221">
        <f t="shared" si="5"/>
        <v>90.533333333333331</v>
      </c>
      <c r="BQ21" s="242" t="str">
        <f t="shared" si="6"/>
        <v>A-</v>
      </c>
      <c r="BR21" s="243">
        <f t="shared" si="7"/>
        <v>5</v>
      </c>
      <c r="BS21" s="380">
        <v>22.1</v>
      </c>
      <c r="BT21" s="355">
        <v>57.4</v>
      </c>
      <c r="BU21" s="356">
        <v>36.840000000000003</v>
      </c>
      <c r="BV21" s="77" t="s">
        <v>202</v>
      </c>
      <c r="BW21" s="76"/>
      <c r="BX21" s="84"/>
    </row>
    <row r="22" spans="1:76" ht="15.75" customHeight="1" thickBot="1" x14ac:dyDescent="0.3">
      <c r="A22" s="121">
        <v>15</v>
      </c>
      <c r="B22" s="187" t="s">
        <v>149</v>
      </c>
      <c r="C22" s="179">
        <v>1</v>
      </c>
      <c r="D22" s="118">
        <v>4</v>
      </c>
      <c r="E22" s="118">
        <v>4</v>
      </c>
      <c r="F22" s="188"/>
      <c r="G22" s="179"/>
      <c r="H22" s="118">
        <v>5</v>
      </c>
      <c r="I22" s="118"/>
      <c r="J22" s="189"/>
      <c r="K22" s="281"/>
      <c r="L22" s="118"/>
      <c r="M22" s="118"/>
      <c r="N22" s="190">
        <v>4</v>
      </c>
      <c r="O22" s="179"/>
      <c r="P22" s="192">
        <v>5</v>
      </c>
      <c r="Q22" s="213">
        <f t="shared" si="0"/>
        <v>9.1999999999999993</v>
      </c>
      <c r="R22" s="258">
        <f t="shared" si="1"/>
        <v>1</v>
      </c>
      <c r="S22" s="314"/>
      <c r="T22" s="260"/>
      <c r="U22" s="226"/>
      <c r="V22" s="259">
        <v>4</v>
      </c>
      <c r="W22" s="179"/>
      <c r="X22" s="261"/>
      <c r="Y22" s="226"/>
      <c r="Z22" s="224"/>
      <c r="AA22" s="277"/>
      <c r="AB22" s="226"/>
      <c r="AC22" s="226"/>
      <c r="AD22" s="224">
        <v>4</v>
      </c>
      <c r="AE22" s="215">
        <f t="shared" si="2"/>
        <v>8.6</v>
      </c>
      <c r="AF22" s="258">
        <f t="shared" si="3"/>
        <v>0</v>
      </c>
      <c r="AG22" s="277"/>
      <c r="AH22" s="226"/>
      <c r="AI22" s="226"/>
      <c r="AJ22" s="226"/>
      <c r="AK22" s="262"/>
      <c r="AL22" s="261">
        <v>4</v>
      </c>
      <c r="AM22" s="277"/>
      <c r="AN22" s="261"/>
      <c r="AO22" s="263">
        <v>4</v>
      </c>
      <c r="AP22" s="226"/>
      <c r="AQ22" s="262">
        <v>4</v>
      </c>
      <c r="AR22" s="224">
        <v>4</v>
      </c>
      <c r="AS22" s="277"/>
      <c r="AT22" s="226">
        <v>5</v>
      </c>
      <c r="AU22" s="226">
        <v>4</v>
      </c>
      <c r="AV22" s="226"/>
      <c r="AW22" s="226"/>
      <c r="AX22" s="224"/>
      <c r="AY22" s="225"/>
      <c r="AZ22" s="226"/>
      <c r="BA22" s="226"/>
      <c r="BB22" s="226"/>
      <c r="BC22" s="226">
        <v>5</v>
      </c>
      <c r="BD22" s="226">
        <v>5</v>
      </c>
      <c r="BE22" s="226"/>
      <c r="BF22" s="264"/>
      <c r="BG22" s="226"/>
      <c r="BH22" s="226">
        <v>4</v>
      </c>
      <c r="BI22" s="265"/>
      <c r="BJ22" s="266"/>
      <c r="BK22" s="267"/>
      <c r="BL22" s="224"/>
      <c r="BM22" s="218">
        <f t="shared" si="4"/>
        <v>31.733333333333334</v>
      </c>
      <c r="BN22" s="225"/>
      <c r="BO22" s="226"/>
      <c r="BP22" s="227">
        <f t="shared" si="5"/>
        <v>31.733333333333334</v>
      </c>
      <c r="BQ22" s="268" t="str">
        <f t="shared" si="6"/>
        <v>FX</v>
      </c>
      <c r="BR22" s="269">
        <f t="shared" si="7"/>
        <v>2</v>
      </c>
      <c r="BS22" s="385">
        <v>19.93</v>
      </c>
      <c r="BT22" s="370">
        <v>65.260000000000005</v>
      </c>
      <c r="BU22" s="371">
        <v>34.01</v>
      </c>
      <c r="BV22" s="142" t="s">
        <v>194</v>
      </c>
      <c r="BW22" s="194"/>
      <c r="BX22" s="195"/>
    </row>
    <row r="23" spans="1:76" ht="15.75" customHeight="1" x14ac:dyDescent="0.25">
      <c r="B23" s="8"/>
      <c r="C23" s="303">
        <v>20</v>
      </c>
      <c r="D23" s="303">
        <v>40</v>
      </c>
      <c r="E23" s="303">
        <v>30</v>
      </c>
      <c r="W23" s="101"/>
      <c r="X23" s="7"/>
    </row>
    <row r="24" spans="1:76" ht="17.25" customHeight="1" x14ac:dyDescent="0.25">
      <c r="A24" s="125"/>
      <c r="B24" s="128"/>
      <c r="C24" s="109"/>
      <c r="D24" s="109"/>
      <c r="E24" s="109"/>
      <c r="G24" s="125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5"/>
      <c r="V24" s="125" t="s">
        <v>214</v>
      </c>
      <c r="W24" s="125"/>
      <c r="AB24" s="125"/>
      <c r="AC24" s="125"/>
      <c r="AD24" s="125"/>
      <c r="AE24" s="125"/>
      <c r="AF24" s="125"/>
      <c r="AG24" s="125"/>
      <c r="AH24" s="125"/>
      <c r="AJ24" s="125"/>
      <c r="AK24" s="125"/>
      <c r="AL24" s="125"/>
      <c r="AM24" s="125"/>
      <c r="AR24" s="125"/>
      <c r="AS24" s="125"/>
      <c r="AT24" s="125"/>
      <c r="AU24" s="125"/>
      <c r="AV24" s="125"/>
      <c r="AW24" s="125"/>
      <c r="AX24" s="125"/>
      <c r="BA24" s="125" t="s">
        <v>204</v>
      </c>
      <c r="BB24" s="125"/>
      <c r="BC24" s="125"/>
      <c r="BD24" s="125"/>
      <c r="BE24" s="125"/>
      <c r="BF24" s="125"/>
      <c r="BG24" s="125"/>
      <c r="BH24" s="125"/>
      <c r="BI24" s="125"/>
      <c r="BJ24" s="125"/>
      <c r="BM24" s="125"/>
      <c r="BN24" s="125"/>
    </row>
    <row r="25" spans="1:76" ht="15.75" customHeight="1" thickBot="1" x14ac:dyDescent="0.3">
      <c r="B25" s="292"/>
      <c r="C25" s="296"/>
      <c r="D25" s="297"/>
      <c r="E25" s="297"/>
      <c r="F25" s="292"/>
      <c r="W25" s="101"/>
      <c r="X25" s="7"/>
      <c r="BL25" s="286" t="s">
        <v>222</v>
      </c>
    </row>
    <row r="26" spans="1:76" ht="15.75" customHeight="1" thickBot="1" x14ac:dyDescent="0.3">
      <c r="B26" s="292"/>
      <c r="C26" s="296"/>
      <c r="D26" s="297"/>
      <c r="E26" s="297"/>
      <c r="F26" s="292"/>
      <c r="W26" s="101"/>
      <c r="X26" s="7"/>
      <c r="BL26" s="286" t="s">
        <v>223</v>
      </c>
    </row>
    <row r="27" spans="1:76" ht="15.75" customHeight="1" thickBot="1" x14ac:dyDescent="0.3">
      <c r="B27" s="292"/>
      <c r="C27" s="296"/>
      <c r="D27" s="297"/>
      <c r="E27" s="297"/>
      <c r="F27" s="292"/>
      <c r="W27" s="101"/>
      <c r="X27" s="7"/>
    </row>
    <row r="28" spans="1:76" ht="15.75" customHeight="1" thickBot="1" x14ac:dyDescent="0.3">
      <c r="B28" s="292"/>
      <c r="C28" s="296"/>
      <c r="D28" s="297"/>
      <c r="E28" s="297"/>
      <c r="F28" s="292"/>
      <c r="H28" s="101"/>
    </row>
    <row r="29" spans="1:76" ht="15.75" customHeight="1" thickBot="1" x14ac:dyDescent="0.3">
      <c r="B29" s="298"/>
      <c r="C29" s="300"/>
      <c r="D29" s="299"/>
      <c r="E29" s="299"/>
      <c r="F29"/>
      <c r="BA29" s="129"/>
      <c r="BB29" s="129"/>
    </row>
    <row r="30" spans="1:76" ht="15.75" customHeight="1" thickBot="1" x14ac:dyDescent="0.3">
      <c r="B30" s="292"/>
      <c r="C30" s="296"/>
      <c r="D30" s="297"/>
      <c r="E30" s="297"/>
      <c r="F30" s="292"/>
    </row>
    <row r="31" spans="1:76" ht="15.75" customHeight="1" thickBot="1" x14ac:dyDescent="0.3">
      <c r="B31" s="298"/>
      <c r="C31" s="300"/>
      <c r="D31" s="299"/>
      <c r="E31" s="299"/>
      <c r="F31"/>
    </row>
    <row r="32" spans="1:76" ht="15.75" customHeight="1" x14ac:dyDescent="0.25">
      <c r="B32" s="109"/>
    </row>
    <row r="33" spans="2:2" x14ac:dyDescent="0.25">
      <c r="B33" s="110"/>
    </row>
    <row r="34" spans="2:2" ht="15.75" customHeight="1" x14ac:dyDescent="0.25">
      <c r="B34" s="109"/>
    </row>
    <row r="35" spans="2:2" ht="15.75" customHeight="1" x14ac:dyDescent="0.25">
      <c r="B35" s="6"/>
    </row>
    <row r="36" spans="2:2" ht="15.75" customHeight="1" x14ac:dyDescent="0.25"/>
    <row r="37" spans="2:2" ht="16.5" customHeight="1" x14ac:dyDescent="0.25"/>
  </sheetData>
  <mergeCells count="3">
    <mergeCell ref="R6:R7"/>
    <mergeCell ref="AF6:AF7"/>
    <mergeCell ref="BN7:BO7"/>
  </mergeCells>
  <hyperlinks>
    <hyperlink ref="BE1" r:id="rId1"/>
    <hyperlink ref="BE2" r:id="rId2" display="http://dispace.edu.nstu.ru/didesk/course/show/1033"/>
    <hyperlink ref="BE3" r:id="rId3"/>
    <hyperlink ref="B8" r:id="rId4" tooltip="Информация о студенте" display="http://dispace.edu.nstu.ru/personal/index/23514"/>
    <hyperlink ref="B9" r:id="rId5" tooltip="Информация о студенте" display="http://dispace.edu.nstu.ru/personal/index/23496"/>
    <hyperlink ref="B10" r:id="rId6" tooltip="Информация о студенте" display="http://dispace.edu.nstu.ru/personal/index/23515"/>
    <hyperlink ref="B11" r:id="rId7" tooltip="Информация о студенте" display="http://dispace.edu.nstu.ru/personal/index/23469"/>
    <hyperlink ref="B12" r:id="rId8" tooltip="Информация о студенте" display="http://dispace.edu.nstu.ru/personal/index/23472"/>
    <hyperlink ref="B13" r:id="rId9" tooltip="Информация о студенте" display="http://dispace.edu.nstu.ru/personal/index/23504"/>
    <hyperlink ref="B14" r:id="rId10" tooltip="Информация о студенте" display="http://dispace.edu.nstu.ru/personal/index/23474"/>
    <hyperlink ref="B15" r:id="rId11" tooltip="Информация о студенте" display="http://dispace.edu.nstu.ru/personal/index/23438"/>
    <hyperlink ref="B16" r:id="rId12" tooltip="Информация о студенте" display="http://dispace.edu.nstu.ru/personal/index/23478"/>
    <hyperlink ref="B17" r:id="rId13" tooltip="Информация о студенте" display="http://dispace.edu.nstu.ru/personal/index/23475"/>
    <hyperlink ref="B18" r:id="rId14" tooltip="Информация о студенте" display="http://dispace.edu.nstu.ru/personal/index/23445"/>
    <hyperlink ref="B19" r:id="rId15" tooltip="Информация о студенте" display="http://dispace.edu.nstu.ru/personal/index/23470"/>
    <hyperlink ref="B20" r:id="rId16" tooltip="Информация о студенте" display="http://dispace.edu.nstu.ru/personal/index/23533"/>
    <hyperlink ref="B21" r:id="rId17" tooltip="Информация о студенте" display="http://dispace.edu.nstu.ru/personal/index/23439"/>
    <hyperlink ref="B22" r:id="rId18" tooltip="Информация о студенте" display="http://dispace.edu.nstu.ru/personal/index/23485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ЮФ-11</vt:lpstr>
      <vt:lpstr>ЮФ-12</vt:lpstr>
      <vt:lpstr>ЮФ-13</vt:lpstr>
      <vt:lpstr>ЮФ-14, 15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2012-12-15T16:10:19Z</dcterms:created>
  <dcterms:modified xsi:type="dcterms:W3CDTF">2014-12-26T00:48:59Z</dcterms:modified>
</cp:coreProperties>
</file>