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9320" windowHeight="7875" activeTab="1"/>
  </bookViews>
  <sheets>
    <sheet name="ЮФ-02" sheetId="13" r:id="rId1"/>
    <sheet name="ЮФоз-01" sheetId="14" r:id="rId2"/>
  </sheets>
  <calcPr calcId="144525"/>
</workbook>
</file>

<file path=xl/calcChain.xml><?xml version="1.0" encoding="utf-8"?>
<calcChain xmlns="http://schemas.openxmlformats.org/spreadsheetml/2006/main">
  <c r="BM15" i="13" l="1"/>
  <c r="AE9" i="13"/>
  <c r="BM9" i="13" s="1"/>
  <c r="AE28" i="13"/>
  <c r="BM28" i="13" s="1"/>
  <c r="AE27" i="13"/>
  <c r="BM27" i="13" s="1"/>
  <c r="AE16" i="13"/>
  <c r="BM16" i="13" s="1"/>
  <c r="AE15" i="13"/>
  <c r="Q30" i="13"/>
  <c r="AE30" i="13" s="1"/>
  <c r="BM30" i="13" s="1"/>
  <c r="Q29" i="13"/>
  <c r="AE29" i="13" s="1"/>
  <c r="BM29" i="13" s="1"/>
  <c r="Q28" i="13"/>
  <c r="Q27" i="13"/>
  <c r="Q26" i="13"/>
  <c r="AE26" i="13" s="1"/>
  <c r="BM26" i="13" s="1"/>
  <c r="Q25" i="13"/>
  <c r="AE25" i="13" s="1"/>
  <c r="BM25" i="13" s="1"/>
  <c r="Q24" i="13"/>
  <c r="AE24" i="13" s="1"/>
  <c r="BM24" i="13" s="1"/>
  <c r="Q23" i="13"/>
  <c r="AE23" i="13" s="1"/>
  <c r="BM23" i="13" s="1"/>
  <c r="Q22" i="13"/>
  <c r="AE22" i="13" s="1"/>
  <c r="BM22" i="13" s="1"/>
  <c r="Q21" i="13"/>
  <c r="AE21" i="13" s="1"/>
  <c r="BM21" i="13" s="1"/>
  <c r="Q20" i="13"/>
  <c r="AE20" i="13" s="1"/>
  <c r="BM20" i="13" s="1"/>
  <c r="Q19" i="13"/>
  <c r="AE19" i="13" s="1"/>
  <c r="BM19" i="13" s="1"/>
  <c r="Q18" i="13"/>
  <c r="AE18" i="13" s="1"/>
  <c r="BM18" i="13" s="1"/>
  <c r="Q17" i="13"/>
  <c r="AE17" i="13" s="1"/>
  <c r="BM17" i="13" s="1"/>
  <c r="Q16" i="13"/>
  <c r="Q15" i="13"/>
  <c r="Q14" i="13"/>
  <c r="AE14" i="13" s="1"/>
  <c r="BM14" i="13" s="1"/>
  <c r="Q13" i="13"/>
  <c r="AE13" i="13" s="1"/>
  <c r="BM13" i="13" s="1"/>
  <c r="Q12" i="13"/>
  <c r="AE12" i="13" s="1"/>
  <c r="BM12" i="13" s="1"/>
  <c r="Q11" i="13"/>
  <c r="AE11" i="13" s="1"/>
  <c r="BM11" i="13" s="1"/>
  <c r="Q10" i="13"/>
  <c r="AE10" i="13" s="1"/>
  <c r="BM10" i="13" s="1"/>
  <c r="Q8" i="13"/>
  <c r="AE8" i="13" s="1"/>
  <c r="BM8" i="13" s="1"/>
  <c r="Q9" i="13"/>
  <c r="Q30" i="14" l="1"/>
  <c r="AE30" i="14" s="1"/>
  <c r="Q29" i="14"/>
  <c r="AE29" i="14" s="1"/>
  <c r="Q28" i="14"/>
  <c r="AE28" i="14" s="1"/>
  <c r="Q27" i="14"/>
  <c r="AE27" i="14" s="1"/>
  <c r="Q26" i="14"/>
  <c r="AE26" i="14" s="1"/>
  <c r="Q25" i="14"/>
  <c r="AE25" i="14" s="1"/>
  <c r="Q24" i="14"/>
  <c r="AE24" i="14" s="1"/>
  <c r="Q23" i="14"/>
  <c r="AE23" i="14" s="1"/>
  <c r="Q22" i="14"/>
  <c r="AE22" i="14" s="1"/>
  <c r="Q21" i="14"/>
  <c r="AE21" i="14" s="1"/>
  <c r="Q20" i="14"/>
  <c r="AE20" i="14" s="1"/>
  <c r="Q19" i="14"/>
  <c r="AE19" i="14" s="1"/>
  <c r="Q18" i="14"/>
  <c r="AE18" i="14" s="1"/>
  <c r="Q17" i="14"/>
  <c r="AE17" i="14" s="1"/>
  <c r="Q16" i="14"/>
  <c r="AE16" i="14" s="1"/>
  <c r="Q15" i="14"/>
  <c r="AE15" i="14" s="1"/>
  <c r="Q14" i="14"/>
  <c r="AE14" i="14" s="1"/>
  <c r="Q13" i="14"/>
  <c r="AE13" i="14" s="1"/>
  <c r="Q12" i="14"/>
  <c r="AE12" i="14" s="1"/>
  <c r="Q11" i="14"/>
  <c r="AE11" i="14" s="1"/>
  <c r="Q10" i="14"/>
  <c r="AE10" i="14" s="1"/>
  <c r="Q9" i="14"/>
  <c r="AE9" i="14" s="1"/>
  <c r="Q8" i="14"/>
  <c r="AE8" i="14" s="1"/>
  <c r="BM23" i="14" l="1"/>
  <c r="BP23" i="14" s="1"/>
  <c r="BR23" i="14" s="1"/>
  <c r="AF23" i="14"/>
  <c r="BM27" i="14"/>
  <c r="BP27" i="14" s="1"/>
  <c r="AF27" i="14"/>
  <c r="BM20" i="14"/>
  <c r="BP20" i="14" s="1"/>
  <c r="AF20" i="14"/>
  <c r="BM24" i="14"/>
  <c r="BP24" i="14" s="1"/>
  <c r="BR24" i="14" s="1"/>
  <c r="AF24" i="14"/>
  <c r="BM28" i="14"/>
  <c r="BP28" i="14" s="1"/>
  <c r="BR28" i="14" s="1"/>
  <c r="AF28" i="14"/>
  <c r="BM19" i="14"/>
  <c r="BP19" i="14" s="1"/>
  <c r="BR19" i="14" s="1"/>
  <c r="AF19" i="14"/>
  <c r="BM21" i="14"/>
  <c r="BP21" i="14" s="1"/>
  <c r="BR21" i="14" s="1"/>
  <c r="AF21" i="14"/>
  <c r="BM25" i="14"/>
  <c r="BP25" i="14" s="1"/>
  <c r="AF25" i="14"/>
  <c r="BM29" i="14"/>
  <c r="BP29" i="14" s="1"/>
  <c r="BR29" i="14" s="1"/>
  <c r="AF29" i="14"/>
  <c r="BM18" i="14"/>
  <c r="BP18" i="14" s="1"/>
  <c r="BQ18" i="14" s="1"/>
  <c r="AF18" i="14"/>
  <c r="BM22" i="14"/>
  <c r="BP22" i="14" s="1"/>
  <c r="BQ22" i="14" s="1"/>
  <c r="AF22" i="14"/>
  <c r="BM26" i="14"/>
  <c r="BP26" i="14" s="1"/>
  <c r="BR26" i="14" s="1"/>
  <c r="AF26" i="14"/>
  <c r="BM30" i="14"/>
  <c r="BP30" i="14" s="1"/>
  <c r="BQ30" i="14" s="1"/>
  <c r="AF30" i="14"/>
  <c r="R8" i="14"/>
  <c r="R10" i="14"/>
  <c r="R12" i="14"/>
  <c r="R14" i="14"/>
  <c r="R16" i="14"/>
  <c r="R18" i="14"/>
  <c r="R19" i="14"/>
  <c r="R20" i="14"/>
  <c r="R21" i="14"/>
  <c r="R22" i="14"/>
  <c r="R23" i="14"/>
  <c r="R24" i="14"/>
  <c r="R25" i="14"/>
  <c r="R26" i="14"/>
  <c r="R27" i="14"/>
  <c r="R28" i="14"/>
  <c r="R29" i="14"/>
  <c r="R30" i="14"/>
  <c r="R9" i="14"/>
  <c r="R11" i="14"/>
  <c r="R13" i="14"/>
  <c r="R15" i="14"/>
  <c r="R17" i="14"/>
  <c r="BM8" i="14"/>
  <c r="BP8" i="14" s="1"/>
  <c r="AF8" i="14"/>
  <c r="BM12" i="14"/>
  <c r="BP12" i="14" s="1"/>
  <c r="AF12" i="14"/>
  <c r="BM16" i="14"/>
  <c r="BP16" i="14" s="1"/>
  <c r="AF16" i="14"/>
  <c r="BM9" i="14"/>
  <c r="BP9" i="14" s="1"/>
  <c r="AF9" i="14"/>
  <c r="BM11" i="14"/>
  <c r="BP11" i="14" s="1"/>
  <c r="AF11" i="14"/>
  <c r="BM13" i="14"/>
  <c r="BP13" i="14" s="1"/>
  <c r="AF13" i="14"/>
  <c r="BM15" i="14"/>
  <c r="BP15" i="14" s="1"/>
  <c r="AF15" i="14"/>
  <c r="BM17" i="14"/>
  <c r="BP17" i="14" s="1"/>
  <c r="AF17" i="14"/>
  <c r="BR18" i="14"/>
  <c r="BQ20" i="14"/>
  <c r="BR20" i="14"/>
  <c r="BR22" i="14"/>
  <c r="BQ23" i="14"/>
  <c r="BQ24" i="14"/>
  <c r="BQ25" i="14"/>
  <c r="BR25" i="14"/>
  <c r="BQ26" i="14"/>
  <c r="BQ27" i="14"/>
  <c r="BR27" i="14"/>
  <c r="BQ28" i="14"/>
  <c r="BQ29" i="14"/>
  <c r="BR30" i="14"/>
  <c r="BM10" i="14"/>
  <c r="BP10" i="14" s="1"/>
  <c r="AF10" i="14"/>
  <c r="BM14" i="14"/>
  <c r="BP14" i="14" s="1"/>
  <c r="AF14" i="14"/>
  <c r="BQ19" i="14"/>
  <c r="R21" i="13"/>
  <c r="R17" i="13"/>
  <c r="R16" i="13"/>
  <c r="R10" i="13"/>
  <c r="R8" i="13"/>
  <c r="BQ21" i="14" l="1"/>
  <c r="BQ14" i="14"/>
  <c r="BR14" i="14"/>
  <c r="BQ17" i="14"/>
  <c r="BR17" i="14"/>
  <c r="BQ13" i="14"/>
  <c r="BR13" i="14"/>
  <c r="BQ9" i="14"/>
  <c r="BR9" i="14"/>
  <c r="BQ12" i="14"/>
  <c r="BR12" i="14"/>
  <c r="BQ10" i="14"/>
  <c r="BR10" i="14"/>
  <c r="BQ15" i="14"/>
  <c r="BR15" i="14"/>
  <c r="BQ11" i="14"/>
  <c r="BR11" i="14"/>
  <c r="BQ16" i="14"/>
  <c r="BR16" i="14"/>
  <c r="BQ8" i="14"/>
  <c r="BR8" i="14"/>
  <c r="BP12" i="13"/>
  <c r="AF12" i="13"/>
  <c r="BP14" i="13"/>
  <c r="AF14" i="13"/>
  <c r="BP18" i="13"/>
  <c r="AF18" i="13"/>
  <c r="AF20" i="13"/>
  <c r="BP20" i="13"/>
  <c r="BP22" i="13"/>
  <c r="AF22" i="13"/>
  <c r="BP24" i="13"/>
  <c r="AF24" i="13"/>
  <c r="BP26" i="13"/>
  <c r="AF26" i="13"/>
  <c r="BP28" i="13"/>
  <c r="AF28" i="13"/>
  <c r="BP30" i="13"/>
  <c r="AF30" i="13"/>
  <c r="AF9" i="13"/>
  <c r="BP9" i="13"/>
  <c r="AF11" i="13"/>
  <c r="BP11" i="13"/>
  <c r="AF13" i="13"/>
  <c r="BP13" i="13"/>
  <c r="AF15" i="13"/>
  <c r="BP15" i="13"/>
  <c r="BP19" i="13"/>
  <c r="AF19" i="13"/>
  <c r="BP23" i="13"/>
  <c r="AF23" i="13"/>
  <c r="BP25" i="13"/>
  <c r="AF25" i="13"/>
  <c r="BP27" i="13"/>
  <c r="AF27" i="13"/>
  <c r="BP29" i="13"/>
  <c r="AF29" i="13"/>
  <c r="R9" i="13"/>
  <c r="R11" i="13"/>
  <c r="R12" i="13"/>
  <c r="R13" i="13"/>
  <c r="R14" i="13"/>
  <c r="R15" i="13"/>
  <c r="R18" i="13"/>
  <c r="R19" i="13"/>
  <c r="R20" i="13"/>
  <c r="R22" i="13"/>
  <c r="R23" i="13"/>
  <c r="R24" i="13"/>
  <c r="R25" i="13"/>
  <c r="R26" i="13"/>
  <c r="R27" i="13"/>
  <c r="R28" i="13"/>
  <c r="R29" i="13"/>
  <c r="R30" i="13"/>
  <c r="BP16" i="13" l="1"/>
  <c r="AF16" i="13"/>
  <c r="BQ29" i="13"/>
  <c r="BR29" i="13"/>
  <c r="BQ27" i="13"/>
  <c r="BR27" i="13"/>
  <c r="BQ25" i="13"/>
  <c r="BR25" i="13"/>
  <c r="BQ23" i="13"/>
  <c r="BR23" i="13"/>
  <c r="BQ19" i="13"/>
  <c r="BR19" i="13"/>
  <c r="BQ30" i="13"/>
  <c r="BR30" i="13"/>
  <c r="BQ28" i="13"/>
  <c r="BR28" i="13"/>
  <c r="BQ26" i="13"/>
  <c r="BR26" i="13"/>
  <c r="BQ24" i="13"/>
  <c r="BR24" i="13"/>
  <c r="BQ22" i="13"/>
  <c r="BR22" i="13"/>
  <c r="BQ18" i="13"/>
  <c r="BR18" i="13"/>
  <c r="BQ14" i="13"/>
  <c r="BR14" i="13"/>
  <c r="BQ12" i="13"/>
  <c r="BR12" i="13"/>
  <c r="BP21" i="13"/>
  <c r="AF21" i="13"/>
  <c r="BP8" i="13"/>
  <c r="AF8" i="13"/>
  <c r="BP17" i="13"/>
  <c r="AF17" i="13"/>
  <c r="BP10" i="13"/>
  <c r="AF10" i="13"/>
  <c r="BR15" i="13"/>
  <c r="BQ15" i="13"/>
  <c r="BQ13" i="13"/>
  <c r="BR13" i="13"/>
  <c r="BQ11" i="13"/>
  <c r="BR11" i="13"/>
  <c r="BR9" i="13"/>
  <c r="BQ9" i="13"/>
  <c r="BQ20" i="13"/>
  <c r="BR20" i="13"/>
  <c r="BQ10" i="13" l="1"/>
  <c r="BR10" i="13"/>
  <c r="BQ8" i="13"/>
  <c r="BR8" i="13"/>
  <c r="BR16" i="13"/>
  <c r="BQ16" i="13"/>
  <c r="BR17" i="13"/>
  <c r="BQ17" i="13"/>
  <c r="BR21" i="13"/>
  <c r="BQ21" i="13"/>
</calcChain>
</file>

<file path=xl/sharedStrings.xml><?xml version="1.0" encoding="utf-8"?>
<sst xmlns="http://schemas.openxmlformats.org/spreadsheetml/2006/main" count="277" uniqueCount="163">
  <si>
    <t>10.10-11.35</t>
  </si>
  <si>
    <t>15.25-16.50</t>
  </si>
  <si>
    <t>17.05-18.30</t>
  </si>
  <si>
    <t>18.40-20.00</t>
  </si>
  <si>
    <t>к/н 7</t>
  </si>
  <si>
    <t>ФИО</t>
  </si>
  <si>
    <t>л</t>
  </si>
  <si>
    <t>с</t>
  </si>
  <si>
    <t>1. Вопрос</t>
  </si>
  <si>
    <t>2. Вопрос</t>
  </si>
  <si>
    <t>Всего</t>
  </si>
  <si>
    <t>ECTS</t>
  </si>
  <si>
    <t>5 баллов</t>
  </si>
  <si>
    <t>Итого 2</t>
  </si>
  <si>
    <t xml:space="preserve">   Рейтинг-балл</t>
  </si>
  <si>
    <t>д</t>
  </si>
  <si>
    <t>т</t>
  </si>
  <si>
    <t>http://criminallaw.uf.nstu.ru/</t>
  </si>
  <si>
    <t>knk3746@mail.ru</t>
  </si>
  <si>
    <t>11.50-13.15</t>
  </si>
  <si>
    <t>Криминалистика</t>
  </si>
  <si>
    <t>к</t>
  </si>
  <si>
    <t>к/н 12</t>
  </si>
  <si>
    <t xml:space="preserve">КНС 3-120, 124 17.00 среда </t>
  </si>
  <si>
    <t>nstu_uf02@list.ru</t>
  </si>
  <si>
    <t xml:space="preserve">   Группа ЮФ-02</t>
  </si>
  <si>
    <t>Азаров Вадим</t>
  </si>
  <si>
    <t>Анфимов Дмитрий</t>
  </si>
  <si>
    <t>Баянов Сергей</t>
  </si>
  <si>
    <t>Белоносова Верон</t>
  </si>
  <si>
    <t>Волкова Мария</t>
  </si>
  <si>
    <t>Гомзякова Анаст</t>
  </si>
  <si>
    <t>Грищук Дмитрий</t>
  </si>
  <si>
    <t>Дарвишян Жорик</t>
  </si>
  <si>
    <t>Дубравин Андрей</t>
  </si>
  <si>
    <t>Киселева Элина</t>
  </si>
  <si>
    <t>Краскова Валерия</t>
  </si>
  <si>
    <t>Кучерявенко Анна</t>
  </si>
  <si>
    <t>Лампига Кристина</t>
  </si>
  <si>
    <t>Ларионова Валерия</t>
  </si>
  <si>
    <t>Лошкарева Алиса</t>
  </si>
  <si>
    <t>Мышкин Данила</t>
  </si>
  <si>
    <t>Паначева Евгения</t>
  </si>
  <si>
    <t>Рогалев Виктор</t>
  </si>
  <si>
    <t>Сиволова Марина</t>
  </si>
  <si>
    <t>Сотникова Наталья</t>
  </si>
  <si>
    <t>Шнитов Константин</t>
  </si>
  <si>
    <t>Щеблыкина Анаст</t>
  </si>
  <si>
    <t>Юнусова Таисия</t>
  </si>
  <si>
    <t>лекция III-124  15.25-16.50 среда нечет</t>
  </si>
  <si>
    <t>8.30-9.55 вторник</t>
  </si>
  <si>
    <t>13.45-15.10 3-124</t>
  </si>
  <si>
    <t>1. Общ Т СЭ</t>
  </si>
  <si>
    <t>3. Дакт Э</t>
  </si>
  <si>
    <t>2. Трас Э</t>
  </si>
  <si>
    <t>4. ХО</t>
  </si>
  <si>
    <t>6. Почерк Э</t>
  </si>
  <si>
    <t>7. ТКЭД</t>
  </si>
  <si>
    <t>8. Порт Э</t>
  </si>
  <si>
    <t> http://dispace.edu.nstu.ru/didesk/course/show/1303</t>
  </si>
  <si>
    <t>Тема</t>
  </si>
  <si>
    <t>КЭНЭПС</t>
  </si>
  <si>
    <t>Т 9. Комп Э</t>
  </si>
  <si>
    <t>Т 2. Трас Э</t>
  </si>
  <si>
    <t>Т. 13. Авторовед Э</t>
  </si>
  <si>
    <t>Т 7. ТКЭД</t>
  </si>
  <si>
    <t>Т 15. Биолог Э</t>
  </si>
  <si>
    <t>Т 16. Почвовед Э</t>
  </si>
  <si>
    <t>Т. 20. Бухгал Э</t>
  </si>
  <si>
    <t>Т. 14. Автотехн Э</t>
  </si>
  <si>
    <t>Т 17. Э нарк С и ПВ</t>
  </si>
  <si>
    <t>Т 18. Товаровед Э</t>
  </si>
  <si>
    <t>Т 3. Дакт Э</t>
  </si>
  <si>
    <t>Т 4. ЭХО</t>
  </si>
  <si>
    <t>Т 19. Эксп маркир обозн</t>
  </si>
  <si>
    <t>Т 5. Бал Э</t>
  </si>
  <si>
    <t>Т 11. Генетич Э</t>
  </si>
  <si>
    <t>Т 10. ВФЭ</t>
  </si>
  <si>
    <t>Т 6. Почерков Э</t>
  </si>
  <si>
    <t>Т 12. Психол/псих Э</t>
  </si>
  <si>
    <t>Т 21. Искуствовед Э</t>
  </si>
  <si>
    <t>Т 22. Пожаротех Э</t>
  </si>
  <si>
    <t>Т 8. Портрет Э</t>
  </si>
  <si>
    <t>Т 23. Транспортная Э</t>
  </si>
  <si>
    <t>Т 24. Землеустроит Э</t>
  </si>
  <si>
    <t>Тема 25. КИВМИ</t>
  </si>
  <si>
    <t>Тема 26. Одорологическая Э</t>
  </si>
  <si>
    <t>Тема 27 Психофизиологическая Э</t>
  </si>
  <si>
    <t>Тема 28. Э ВВ</t>
  </si>
  <si>
    <t>Тема 29. Наркологическая Э</t>
  </si>
  <si>
    <t>Тема 30. Э пищевых продуктов</t>
  </si>
  <si>
    <t>Тема 32. Электротехн Э</t>
  </si>
  <si>
    <t>Список литературы</t>
  </si>
  <si>
    <t>73-ФЗ О гос. суд. эксп. деят.</t>
  </si>
  <si>
    <t> Другие ваши курсы</t>
  </si>
  <si>
    <t>Тема 1. Об СЭ, СМЭ Панач</t>
  </si>
  <si>
    <t>Тема 2. Трас Э Волк</t>
  </si>
  <si>
    <t>Тема 3. Дакт Э Мышк</t>
  </si>
  <si>
    <t>Тема 4. ЭХО Рогал</t>
  </si>
  <si>
    <t>Тема 5. Бал Э Грищ</t>
  </si>
  <si>
    <t>Тема 6. Почерков Э Лошк</t>
  </si>
  <si>
    <t>Тема 7. ТКЭД Гомз</t>
  </si>
  <si>
    <t>Тема 8. Портрет Э</t>
  </si>
  <si>
    <t>Тема 9. Комп Э Сив</t>
  </si>
  <si>
    <t>Тема 10. ВФЭ Кисел</t>
  </si>
  <si>
    <t>Тема 11. Генетич Э Юнус</t>
  </si>
  <si>
    <t>Тема 12. Психол/псих Э Крас</t>
  </si>
  <si>
    <t>Тема 13. Авторовед Э Сотн</t>
  </si>
  <si>
    <t>Тема. 14. Автотехн Э Азар</t>
  </si>
  <si>
    <t>Тема 15. Биолог Э Кучер</t>
  </si>
  <si>
    <t>Тема 16. Почвовед Э Белон</t>
  </si>
  <si>
    <t>Тема 17. Э нарк С и ПВ Шнит</t>
  </si>
  <si>
    <t>Тема 18. Товаровед Э Лар</t>
  </si>
  <si>
    <t>Тема 19. Эксп маркир обозн Баян</t>
  </si>
  <si>
    <t>Тема 20. Бухгал Э Ламп</t>
  </si>
  <si>
    <t>Тема 21. Искуствовед Э Дубр</t>
  </si>
  <si>
    <t>Тема 22. Пожаротех Э Дарв</t>
  </si>
  <si>
    <t>Тема 23. Транспортная Э Щебл</t>
  </si>
  <si>
    <t>Тема 24. Землеустроит Э Анф</t>
  </si>
  <si>
    <t>Тема 31. Экологическая Э</t>
  </si>
  <si>
    <t>Виды трасологических исследований</t>
  </si>
  <si>
    <t>Вопросы, решаемые СМЭ</t>
  </si>
  <si>
    <t>Такт пр</t>
  </si>
  <si>
    <t>Э при краже</t>
  </si>
  <si>
    <t>Э - кража</t>
  </si>
  <si>
    <t>В -СМЭ</t>
  </si>
  <si>
    <t>Болтин Николай</t>
  </si>
  <si>
    <t>Бороздич Марк</t>
  </si>
  <si>
    <t>Григорьева Ек.</t>
  </si>
  <si>
    <t>Иванников Никита</t>
  </si>
  <si>
    <t>Панина Анастасия</t>
  </si>
  <si>
    <t>Саакян Алла</t>
  </si>
  <si>
    <t>Телепина Галина</t>
  </si>
  <si>
    <t>Шаровская Ксения</t>
  </si>
  <si>
    <t>Ястремский Николай</t>
  </si>
  <si>
    <t>Т. 25. КИВМИ</t>
  </si>
  <si>
    <t>Т.27. Психифизиолог. Э</t>
  </si>
  <si>
    <t>Т 26. Одоролог. Э</t>
  </si>
  <si>
    <t>Т 29. Нарколог Э</t>
  </si>
  <si>
    <t>ufoz01@mail.ru</t>
  </si>
  <si>
    <t>лекция III-124  18.30-20.00 среда чет</t>
  </si>
  <si>
    <t>5. Бал Э</t>
  </si>
  <si>
    <t>Т. 28. ВВ</t>
  </si>
  <si>
    <t>Т. 36. ЭНПА</t>
  </si>
  <si>
    <t>1. Контроль</t>
  </si>
  <si>
    <t>2. Контроль</t>
  </si>
  <si>
    <t>3. Контроль</t>
  </si>
  <si>
    <t>4. Контроль</t>
  </si>
  <si>
    <t>5. Контроль</t>
  </si>
  <si>
    <t>6. Контроль</t>
  </si>
  <si>
    <t>7. Контроль</t>
  </si>
  <si>
    <t>8. Контроль</t>
  </si>
  <si>
    <t>Зачет</t>
  </si>
  <si>
    <t>Зак ТКЭД</t>
  </si>
  <si>
    <t>Зак ХО</t>
  </si>
  <si>
    <t>Зак Трас</t>
  </si>
  <si>
    <t>Зак Баллист</t>
  </si>
  <si>
    <t>Зак Дакто</t>
  </si>
  <si>
    <t>Зак Почерк</t>
  </si>
  <si>
    <t>Зак СМЭ</t>
  </si>
  <si>
    <t>Зак Портрет</t>
  </si>
  <si>
    <t>23 декабря зачет по билетам, готовьтесь!!!</t>
  </si>
  <si>
    <t>Мальцева Анастасия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</si>
</sst>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Forte"/>
      <family val="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10"/>
      <name val="Arial Cyr"/>
      <charset val="204"/>
    </font>
    <font>
      <b/>
      <sz val="10"/>
      <name val="Forte"/>
      <family val="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theme="4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Forte"/>
      <family val="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6699"/>
      <name val="Segoe UI"/>
      <family val="2"/>
      <charset val="204"/>
    </font>
    <font>
      <sz val="12"/>
      <color rgb="FFFF0000"/>
      <name val="Arial Cyr"/>
      <charset val="204"/>
    </font>
    <font>
      <sz val="9"/>
      <color rgb="FF00B05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3" fillId="0" borderId="0"/>
    <xf numFmtId="0" fontId="3" fillId="0" borderId="1">
      <alignment horizontal="centerContinuous" shrinkToFit="1"/>
      <protection locked="0"/>
    </xf>
  </cellStyleXfs>
  <cellXfs count="254">
    <xf numFmtId="0" fontId="0" fillId="0" borderId="0" xfId="0"/>
    <xf numFmtId="0" fontId="1" fillId="0" borderId="0" xfId="0" applyFont="1"/>
    <xf numFmtId="49" fontId="0" fillId="0" borderId="0" xfId="0" applyNumberFormat="1" applyBorder="1" applyAlignment="1">
      <alignment textRotation="90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textRotation="90"/>
    </xf>
    <xf numFmtId="0" fontId="9" fillId="0" borderId="0" xfId="0" applyFont="1"/>
    <xf numFmtId="0" fontId="8" fillId="0" borderId="0" xfId="0" applyFont="1" applyBorder="1" applyAlignment="1">
      <alignment shrinkToFit="1"/>
    </xf>
    <xf numFmtId="0" fontId="3" fillId="0" borderId="0" xfId="0" applyFont="1" applyBorder="1"/>
    <xf numFmtId="0" fontId="3" fillId="0" borderId="0" xfId="0" applyFont="1" applyBorder="1" applyAlignment="1">
      <alignment horizontal="justify" vertical="top" wrapText="1"/>
    </xf>
    <xf numFmtId="0" fontId="1" fillId="0" borderId="1" xfId="0" applyFont="1" applyBorder="1" applyAlignment="1" applyProtection="1">
      <alignment shrinkToFit="1"/>
      <protection locked="0"/>
    </xf>
    <xf numFmtId="0" fontId="8" fillId="0" borderId="1" xfId="0" applyFont="1" applyBorder="1" applyAlignment="1" applyProtection="1">
      <alignment shrinkToFit="1"/>
      <protection locked="0"/>
    </xf>
    <xf numFmtId="0" fontId="8" fillId="0" borderId="4" xfId="0" applyFont="1" applyBorder="1" applyAlignment="1" applyProtection="1">
      <alignment shrinkToFit="1"/>
      <protection locked="0"/>
    </xf>
    <xf numFmtId="0" fontId="1" fillId="0" borderId="3" xfId="0" applyFont="1" applyBorder="1" applyAlignment="1" applyProtection="1">
      <alignment shrinkToFit="1"/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" fillId="0" borderId="1" xfId="0" applyFont="1" applyBorder="1" applyAlignment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3" fillId="0" borderId="1" xfId="0" applyFont="1" applyBorder="1" applyAlignment="1" applyProtection="1">
      <alignment shrinkToFit="1"/>
      <protection locked="0"/>
    </xf>
    <xf numFmtId="0" fontId="17" fillId="0" borderId="1" xfId="0" applyFont="1" applyBorder="1" applyAlignment="1" applyProtection="1">
      <alignment shrinkToFit="1"/>
      <protection locked="0"/>
    </xf>
    <xf numFmtId="0" fontId="0" fillId="0" borderId="3" xfId="0" applyBorder="1" applyAlignment="1" applyProtection="1">
      <alignment shrinkToFit="1"/>
      <protection locked="0"/>
    </xf>
    <xf numFmtId="0" fontId="0" fillId="0" borderId="3" xfId="0" applyFill="1" applyBorder="1" applyAlignment="1" applyProtection="1">
      <alignment shrinkToFit="1"/>
      <protection locked="0"/>
    </xf>
    <xf numFmtId="0" fontId="0" fillId="0" borderId="1" xfId="0" applyFill="1" applyBorder="1" applyAlignment="1" applyProtection="1">
      <alignment shrinkToFit="1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Fill="1" applyProtection="1">
      <protection locked="0"/>
    </xf>
    <xf numFmtId="0" fontId="4" fillId="0" borderId="11" xfId="0" applyFont="1" applyBorder="1" applyAlignment="1" applyProtection="1">
      <alignment textRotation="90"/>
      <protection locked="0"/>
    </xf>
    <xf numFmtId="0" fontId="4" fillId="0" borderId="12" xfId="0" applyFont="1" applyBorder="1" applyAlignment="1" applyProtection="1">
      <alignment textRotation="90"/>
      <protection locked="0"/>
    </xf>
    <xf numFmtId="0" fontId="3" fillId="0" borderId="1" xfId="0" applyFont="1" applyBorder="1" applyAlignment="1" applyProtection="1">
      <alignment horizontal="left" shrinkToFit="1"/>
      <protection locked="0"/>
    </xf>
    <xf numFmtId="0" fontId="25" fillId="0" borderId="1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horizontal="left" shrinkToFit="1"/>
      <protection locked="0"/>
    </xf>
    <xf numFmtId="1" fontId="3" fillId="0" borderId="4" xfId="0" applyNumberFormat="1" applyFont="1" applyBorder="1" applyAlignment="1" applyProtection="1">
      <alignment shrinkToFit="1"/>
      <protection locked="0"/>
    </xf>
    <xf numFmtId="1" fontId="3" fillId="0" borderId="3" xfId="0" applyNumberFormat="1" applyFont="1" applyBorder="1" applyAlignment="1" applyProtection="1">
      <alignment horizontal="centerContinuous" shrinkToFit="1"/>
      <protection locked="0"/>
    </xf>
    <xf numFmtId="1" fontId="3" fillId="0" borderId="1" xfId="0" applyNumberFormat="1" applyFont="1" applyBorder="1" applyAlignment="1" applyProtection="1">
      <alignment horizontal="centerContinuous" shrinkToFit="1"/>
      <protection locked="0"/>
    </xf>
    <xf numFmtId="1" fontId="26" fillId="0" borderId="1" xfId="0" applyNumberFormat="1" applyFont="1" applyBorder="1" applyAlignment="1" applyProtection="1">
      <alignment horizontal="centerContinuous" shrinkToFit="1"/>
      <protection locked="0"/>
    </xf>
    <xf numFmtId="1" fontId="27" fillId="0" borderId="1" xfId="0" applyNumberFormat="1" applyFont="1" applyBorder="1" applyAlignment="1" applyProtection="1">
      <alignment horizontal="centerContinuous" shrinkToFit="1"/>
      <protection locked="0"/>
    </xf>
    <xf numFmtId="0" fontId="8" fillId="4" borderId="4" xfId="0" applyFont="1" applyFill="1" applyBorder="1" applyAlignment="1">
      <alignment shrinkToFit="1"/>
    </xf>
    <xf numFmtId="0" fontId="28" fillId="4" borderId="4" xfId="0" applyFont="1" applyFill="1" applyBorder="1" applyAlignment="1">
      <alignment shrinkToFit="1"/>
    </xf>
    <xf numFmtId="0" fontId="17" fillId="4" borderId="3" xfId="0" applyFont="1" applyFill="1" applyBorder="1" applyAlignment="1">
      <alignment shrinkToFit="1"/>
    </xf>
    <xf numFmtId="0" fontId="16" fillId="4" borderId="1" xfId="0" applyFont="1" applyFill="1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29" fillId="0" borderId="1" xfId="0" applyFont="1" applyBorder="1" applyProtection="1">
      <protection locked="0"/>
    </xf>
    <xf numFmtId="0" fontId="1" fillId="0" borderId="15" xfId="0" applyFont="1" applyBorder="1" applyAlignment="1" applyProtection="1">
      <alignment shrinkToFit="1"/>
      <protection locked="0"/>
    </xf>
    <xf numFmtId="0" fontId="9" fillId="0" borderId="15" xfId="0" applyFont="1" applyBorder="1" applyProtection="1">
      <protection locked="0"/>
    </xf>
    <xf numFmtId="0" fontId="0" fillId="0" borderId="16" xfId="0" applyBorder="1" applyProtection="1">
      <protection locked="0"/>
    </xf>
    <xf numFmtId="0" fontId="1" fillId="0" borderId="7" xfId="0" applyFont="1" applyBorder="1" applyAlignment="1" applyProtection="1">
      <alignment shrinkToFit="1"/>
      <protection locked="0"/>
    </xf>
    <xf numFmtId="0" fontId="9" fillId="0" borderId="7" xfId="0" applyFont="1" applyBorder="1" applyProtection="1">
      <protection locked="0"/>
    </xf>
    <xf numFmtId="0" fontId="1" fillId="0" borderId="11" xfId="0" applyFont="1" applyBorder="1" applyAlignment="1">
      <alignment horizontal="center" textRotation="90" shrinkToFit="1"/>
    </xf>
    <xf numFmtId="0" fontId="3" fillId="0" borderId="19" xfId="0" applyFont="1" applyBorder="1" applyAlignment="1" applyProtection="1">
      <alignment horizontal="left" shrinkToFit="1"/>
      <protection locked="0"/>
    </xf>
    <xf numFmtId="0" fontId="25" fillId="0" borderId="19" xfId="0" applyFont="1" applyBorder="1" applyAlignment="1" applyProtection="1">
      <alignment shrinkToFit="1"/>
      <protection locked="0"/>
    </xf>
    <xf numFmtId="0" fontId="3" fillId="0" borderId="20" xfId="0" applyFont="1" applyFill="1" applyBorder="1" applyAlignment="1" applyProtection="1">
      <alignment horizontal="left" shrinkToFit="1"/>
      <protection locked="0"/>
    </xf>
    <xf numFmtId="0" fontId="1" fillId="0" borderId="12" xfId="0" applyFont="1" applyBorder="1" applyAlignment="1">
      <alignment horizontal="center" textRotation="90" shrinkToFit="1"/>
    </xf>
    <xf numFmtId="0" fontId="3" fillId="0" borderId="7" xfId="0" applyFont="1" applyBorder="1" applyAlignment="1" applyProtection="1">
      <alignment horizontal="left" shrinkToFit="1"/>
      <protection locked="0"/>
    </xf>
    <xf numFmtId="0" fontId="8" fillId="0" borderId="7" xfId="0" applyFont="1" applyBorder="1" applyAlignment="1" applyProtection="1">
      <alignment shrinkToFit="1"/>
      <protection locked="0"/>
    </xf>
    <xf numFmtId="0" fontId="29" fillId="0" borderId="7" xfId="0" applyFont="1" applyBorder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9" xfId="0" applyFont="1" applyBorder="1" applyAlignment="1">
      <alignment horizontal="center" textRotation="90" shrinkToFit="1"/>
    </xf>
    <xf numFmtId="1" fontId="3" fillId="0" borderId="4" xfId="0" applyNumberFormat="1" applyFont="1" applyBorder="1" applyAlignment="1" applyProtection="1">
      <alignment horizontal="centerContinuous" shrinkToFit="1"/>
      <protection locked="0"/>
    </xf>
    <xf numFmtId="0" fontId="0" fillId="0" borderId="4" xfId="0" applyBorder="1" applyAlignment="1" applyProtection="1">
      <alignment shrinkToFit="1"/>
      <protection locked="0"/>
    </xf>
    <xf numFmtId="0" fontId="30" fillId="0" borderId="9" xfId="0" applyFont="1" applyBorder="1" applyAlignment="1" applyProtection="1">
      <alignment horizontal="center" vertical="center" textRotation="90" shrinkToFit="1"/>
      <protection locked="0"/>
    </xf>
    <xf numFmtId="0" fontId="28" fillId="4" borderId="14" xfId="0" applyFont="1" applyFill="1" applyBorder="1" applyAlignment="1">
      <alignment shrinkToFit="1"/>
    </xf>
    <xf numFmtId="1" fontId="26" fillId="0" borderId="7" xfId="0" applyNumberFormat="1" applyFont="1" applyBorder="1" applyAlignment="1" applyProtection="1">
      <alignment horizontal="centerContinuous" shrinkToFit="1"/>
      <protection locked="0"/>
    </xf>
    <xf numFmtId="0" fontId="17" fillId="2" borderId="1" xfId="0" applyFont="1" applyFill="1" applyBorder="1" applyAlignment="1">
      <alignment shrinkToFit="1"/>
    </xf>
    <xf numFmtId="0" fontId="16" fillId="2" borderId="1" xfId="0" applyFont="1" applyFill="1" applyBorder="1"/>
    <xf numFmtId="0" fontId="0" fillId="2" borderId="1" xfId="0" applyFill="1" applyBorder="1"/>
    <xf numFmtId="0" fontId="17" fillId="2" borderId="6" xfId="0" applyFont="1" applyFill="1" applyBorder="1" applyAlignment="1">
      <alignment shrinkToFit="1"/>
    </xf>
    <xf numFmtId="0" fontId="16" fillId="2" borderId="6" xfId="0" applyFont="1" applyFill="1" applyBorder="1"/>
    <xf numFmtId="0" fontId="0" fillId="2" borderId="6" xfId="0" applyFill="1" applyBorder="1"/>
    <xf numFmtId="0" fontId="5" fillId="0" borderId="11" xfId="0" applyFont="1" applyBorder="1" applyAlignment="1">
      <alignment horizontal="center" textRotation="90"/>
    </xf>
    <xf numFmtId="0" fontId="12" fillId="0" borderId="11" xfId="0" applyFont="1" applyBorder="1" applyAlignment="1">
      <alignment horizontal="center" textRotation="90"/>
    </xf>
    <xf numFmtId="0" fontId="11" fillId="0" borderId="11" xfId="0" applyFont="1" applyBorder="1" applyAlignment="1">
      <alignment horizontal="center" textRotation="90"/>
    </xf>
    <xf numFmtId="0" fontId="12" fillId="0" borderId="9" xfId="0" applyFont="1" applyBorder="1" applyAlignment="1">
      <alignment horizontal="center" textRotation="90"/>
    </xf>
    <xf numFmtId="0" fontId="10" fillId="0" borderId="2" xfId="0" applyFont="1" applyBorder="1" applyAlignment="1" applyProtection="1">
      <alignment textRotation="90"/>
      <protection locked="0"/>
    </xf>
    <xf numFmtId="0" fontId="0" fillId="0" borderId="21" xfId="0" applyBorder="1"/>
    <xf numFmtId="0" fontId="8" fillId="4" borderId="13" xfId="0" applyFont="1" applyFill="1" applyBorder="1" applyAlignment="1">
      <alignment shrinkToFit="1"/>
    </xf>
    <xf numFmtId="0" fontId="28" fillId="4" borderId="25" xfId="0" applyFont="1" applyFill="1" applyBorder="1" applyAlignment="1">
      <alignment shrinkToFit="1"/>
    </xf>
    <xf numFmtId="0" fontId="17" fillId="4" borderId="5" xfId="0" applyFont="1" applyFill="1" applyBorder="1" applyAlignment="1">
      <alignment shrinkToFit="1"/>
    </xf>
    <xf numFmtId="0" fontId="16" fillId="4" borderId="6" xfId="0" applyFont="1" applyFill="1" applyBorder="1"/>
    <xf numFmtId="0" fontId="0" fillId="4" borderId="8" xfId="0" applyFill="1" applyBorder="1"/>
    <xf numFmtId="0" fontId="1" fillId="0" borderId="23" xfId="0" applyFont="1" applyBorder="1"/>
    <xf numFmtId="0" fontId="7" fillId="0" borderId="21" xfId="0" applyFont="1" applyBorder="1" applyAlignment="1">
      <alignment horizontal="center" vertical="top" wrapText="1"/>
    </xf>
    <xf numFmtId="0" fontId="1" fillId="0" borderId="26" xfId="0" applyFont="1" applyBorder="1"/>
    <xf numFmtId="0" fontId="0" fillId="0" borderId="14" xfId="0" applyBorder="1"/>
    <xf numFmtId="0" fontId="4" fillId="0" borderId="27" xfId="0" applyFont="1" applyBorder="1" applyAlignment="1" applyProtection="1">
      <protection locked="0"/>
    </xf>
    <xf numFmtId="0" fontId="4" fillId="0" borderId="22" xfId="0" applyFont="1" applyBorder="1" applyAlignment="1" applyProtection="1">
      <protection locked="0"/>
    </xf>
    <xf numFmtId="0" fontId="28" fillId="4" borderId="13" xfId="0" applyFont="1" applyFill="1" applyBorder="1" applyAlignment="1">
      <alignment shrinkToFit="1"/>
    </xf>
    <xf numFmtId="0" fontId="1" fillId="0" borderId="10" xfId="0" applyFont="1" applyBorder="1"/>
    <xf numFmtId="0" fontId="6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Font="1" applyBorder="1"/>
    <xf numFmtId="0" fontId="17" fillId="0" borderId="0" xfId="0" applyFont="1" applyProtection="1">
      <protection locked="0"/>
    </xf>
    <xf numFmtId="0" fontId="0" fillId="0" borderId="0" xfId="0"/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Protection="1">
      <protection locked="0"/>
    </xf>
    <xf numFmtId="0" fontId="0" fillId="0" borderId="0" xfId="0" applyBorder="1"/>
    <xf numFmtId="0" fontId="23" fillId="0" borderId="10" xfId="0" applyFont="1" applyBorder="1" applyAlignment="1" applyProtection="1">
      <alignment textRotation="90"/>
      <protection locked="0"/>
    </xf>
    <xf numFmtId="0" fontId="23" fillId="0" borderId="11" xfId="0" applyFont="1" applyBorder="1" applyAlignment="1" applyProtection="1">
      <alignment textRotation="90"/>
      <protection locked="0"/>
    </xf>
    <xf numFmtId="0" fontId="24" fillId="0" borderId="10" xfId="0" applyFont="1" applyBorder="1" applyAlignment="1" applyProtection="1">
      <alignment textRotation="90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4" borderId="7" xfId="0" applyFill="1" applyBorder="1"/>
    <xf numFmtId="0" fontId="0" fillId="0" borderId="4" xfId="0" applyBorder="1" applyProtection="1">
      <protection locked="0"/>
    </xf>
    <xf numFmtId="0" fontId="18" fillId="0" borderId="0" xfId="0" applyFont="1"/>
    <xf numFmtId="0" fontId="19" fillId="0" borderId="0" xfId="1" applyFont="1" applyFill="1" applyBorder="1" applyAlignment="1">
      <alignment horizontal="justify" vertical="top" wrapText="1"/>
    </xf>
    <xf numFmtId="0" fontId="15" fillId="0" borderId="0" xfId="1" applyProtection="1">
      <protection locked="0"/>
    </xf>
    <xf numFmtId="0" fontId="18" fillId="0" borderId="1" xfId="0" applyFont="1" applyBorder="1" applyProtection="1">
      <protection locked="0"/>
    </xf>
    <xf numFmtId="0" fontId="15" fillId="0" borderId="0" xfId="1"/>
    <xf numFmtId="0" fontId="0" fillId="0" borderId="6" xfId="0" applyBorder="1" applyAlignment="1" applyProtection="1">
      <alignment shrinkToFit="1"/>
      <protection locked="0"/>
    </xf>
    <xf numFmtId="0" fontId="18" fillId="0" borderId="6" xfId="0" applyFont="1" applyBorder="1" applyProtection="1">
      <protection locked="0"/>
    </xf>
    <xf numFmtId="0" fontId="18" fillId="0" borderId="5" xfId="0" applyFont="1" applyBorder="1" applyProtection="1">
      <protection locked="0"/>
    </xf>
    <xf numFmtId="0" fontId="31" fillId="0" borderId="1" xfId="0" applyFont="1" applyBorder="1" applyAlignment="1">
      <alignment horizontal="right"/>
    </xf>
    <xf numFmtId="0" fontId="31" fillId="0" borderId="1" xfId="0" applyFont="1" applyBorder="1"/>
    <xf numFmtId="0" fontId="31" fillId="0" borderId="6" xfId="0" applyFont="1" applyBorder="1"/>
    <xf numFmtId="0" fontId="16" fillId="0" borderId="0" xfId="0" applyFont="1"/>
    <xf numFmtId="0" fontId="16" fillId="0" borderId="0" xfId="0" applyFont="1" applyBorder="1"/>
    <xf numFmtId="0" fontId="14" fillId="0" borderId="0" xfId="0" applyFont="1" applyBorder="1" applyAlignment="1">
      <alignment shrinkToFit="1"/>
    </xf>
    <xf numFmtId="0" fontId="10" fillId="0" borderId="0" xfId="0" applyFont="1" applyBorder="1"/>
    <xf numFmtId="0" fontId="1" fillId="0" borderId="1" xfId="0" applyNumberFormat="1" applyFont="1" applyBorder="1" applyAlignment="1" applyProtection="1">
      <alignment shrinkToFit="1"/>
      <protection locked="0"/>
    </xf>
    <xf numFmtId="0" fontId="18" fillId="0" borderId="1" xfId="0" applyFont="1" applyBorder="1" applyAlignment="1" applyProtection="1">
      <alignment shrinkToFit="1"/>
      <protection locked="0"/>
    </xf>
    <xf numFmtId="0" fontId="20" fillId="0" borderId="12" xfId="0" applyFont="1" applyBorder="1" applyAlignment="1">
      <alignment horizontal="center" textRotation="90" shrinkToFit="1"/>
    </xf>
    <xf numFmtId="0" fontId="20" fillId="0" borderId="11" xfId="0" applyFont="1" applyBorder="1" applyAlignment="1">
      <alignment horizontal="center" textRotation="90" shrinkToFit="1"/>
    </xf>
    <xf numFmtId="0" fontId="20" fillId="0" borderId="9" xfId="0" applyFont="1" applyBorder="1" applyAlignment="1">
      <alignment horizontal="center" textRotation="90" shrinkToFit="1"/>
    </xf>
    <xf numFmtId="0" fontId="17" fillId="0" borderId="1" xfId="0" applyFont="1" applyBorder="1" applyProtection="1">
      <protection locked="0"/>
    </xf>
    <xf numFmtId="0" fontId="17" fillId="0" borderId="6" xfId="0" applyFont="1" applyBorder="1" applyProtection="1">
      <protection locked="0"/>
    </xf>
    <xf numFmtId="0" fontId="20" fillId="0" borderId="1" xfId="0" applyFont="1" applyBorder="1" applyAlignment="1" applyProtection="1">
      <alignment shrinkToFit="1"/>
      <protection locked="0"/>
    </xf>
    <xf numFmtId="1" fontId="3" fillId="0" borderId="7" xfId="0" applyNumberFormat="1" applyFont="1" applyBorder="1" applyAlignment="1" applyProtection="1">
      <alignment horizontal="centerContinuous" shrinkToFit="1"/>
      <protection locked="0"/>
    </xf>
    <xf numFmtId="1" fontId="27" fillId="0" borderId="15" xfId="0" applyNumberFormat="1" applyFont="1" applyBorder="1" applyAlignment="1" applyProtection="1">
      <alignment horizontal="centerContinuous" shrinkToFit="1"/>
      <protection locked="0"/>
    </xf>
    <xf numFmtId="0" fontId="1" fillId="0" borderId="4" xfId="0" applyFont="1" applyBorder="1" applyAlignment="1" applyProtection="1">
      <alignment shrinkToFit="1"/>
      <protection locked="0"/>
    </xf>
    <xf numFmtId="0" fontId="29" fillId="0" borderId="4" xfId="0" applyFont="1" applyBorder="1" applyProtection="1">
      <protection locked="0"/>
    </xf>
    <xf numFmtId="0" fontId="27" fillId="0" borderId="3" xfId="0" applyFont="1" applyBorder="1" applyAlignment="1" applyProtection="1">
      <alignment horizontal="left" shrinkToFit="1"/>
      <protection locked="0"/>
    </xf>
    <xf numFmtId="0" fontId="1" fillId="0" borderId="4" xfId="0" applyFont="1" applyBorder="1" applyProtection="1">
      <protection locked="0"/>
    </xf>
    <xf numFmtId="0" fontId="27" fillId="0" borderId="18" xfId="0" applyFont="1" applyBorder="1" applyAlignment="1" applyProtection="1">
      <alignment horizontal="left" shrinkToFit="1"/>
      <protection locked="0"/>
    </xf>
    <xf numFmtId="0" fontId="27" fillId="0" borderId="15" xfId="0" applyFont="1" applyBorder="1" applyAlignment="1" applyProtection="1">
      <alignment horizontal="left" shrinkToFit="1"/>
      <protection locked="0"/>
    </xf>
    <xf numFmtId="0" fontId="1" fillId="0" borderId="10" xfId="0" applyFont="1" applyBorder="1" applyAlignment="1">
      <alignment horizontal="center" textRotation="90" shrinkToFit="1"/>
    </xf>
    <xf numFmtId="0" fontId="1" fillId="0" borderId="17" xfId="0" applyFont="1" applyBorder="1" applyAlignment="1">
      <alignment horizontal="center" textRotation="90" shrinkToFit="1"/>
    </xf>
    <xf numFmtId="0" fontId="22" fillId="0" borderId="9" xfId="0" applyFont="1" applyBorder="1" applyAlignment="1" applyProtection="1">
      <alignment horizontal="center" textRotation="90" shrinkToFit="1"/>
      <protection locked="0"/>
    </xf>
    <xf numFmtId="1" fontId="30" fillId="0" borderId="9" xfId="0" applyNumberFormat="1" applyFont="1" applyBorder="1" applyAlignment="1" applyProtection="1">
      <alignment horizontal="center" vertical="center" textRotation="90" shrinkToFit="1"/>
      <protection locked="0"/>
    </xf>
    <xf numFmtId="0" fontId="3" fillId="0" borderId="15" xfId="0" applyFont="1" applyBorder="1" applyAlignment="1" applyProtection="1">
      <alignment horizontal="left" shrinkToFit="1"/>
      <protection locked="0"/>
    </xf>
    <xf numFmtId="0" fontId="3" fillId="0" borderId="4" xfId="0" applyFont="1" applyFill="1" applyBorder="1" applyAlignment="1" applyProtection="1">
      <alignment horizontal="left" shrinkToFit="1"/>
      <protection locked="0"/>
    </xf>
    <xf numFmtId="0" fontId="27" fillId="0" borderId="1" xfId="0" applyFont="1" applyBorder="1" applyAlignment="1" applyProtection="1">
      <alignment shrinkToFit="1"/>
      <protection locked="0"/>
    </xf>
    <xf numFmtId="1" fontId="3" fillId="0" borderId="4" xfId="0" applyNumberFormat="1" applyFont="1" applyBorder="1" applyAlignment="1" applyProtection="1">
      <alignment horizontal="left" shrinkToFit="1"/>
      <protection locked="0"/>
    </xf>
    <xf numFmtId="0" fontId="0" fillId="0" borderId="7" xfId="0" applyBorder="1"/>
    <xf numFmtId="0" fontId="33" fillId="0" borderId="1" xfId="0" applyFont="1" applyBorder="1" applyAlignment="1" applyProtection="1">
      <alignment shrinkToFit="1"/>
      <protection locked="0"/>
    </xf>
    <xf numFmtId="0" fontId="13" fillId="0" borderId="1" xfId="0" applyFont="1" applyBorder="1" applyAlignment="1" applyProtection="1">
      <alignment shrinkToFit="1"/>
      <protection locked="0"/>
    </xf>
    <xf numFmtId="0" fontId="29" fillId="0" borderId="1" xfId="0" applyFont="1" applyBorder="1" applyAlignment="1" applyProtection="1">
      <alignment shrinkToFit="1"/>
      <protection locked="0"/>
    </xf>
    <xf numFmtId="0" fontId="0" fillId="0" borderId="15" xfId="0" applyBorder="1" applyProtection="1">
      <protection locked="0"/>
    </xf>
    <xf numFmtId="0" fontId="29" fillId="0" borderId="15" xfId="0" applyFont="1" applyBorder="1" applyProtection="1">
      <protection locked="0"/>
    </xf>
    <xf numFmtId="0" fontId="5" fillId="0" borderId="3" xfId="0" applyFont="1" applyBorder="1" applyAlignment="1" applyProtection="1">
      <alignment horizontal="center" shrinkToFit="1"/>
      <protection locked="0"/>
    </xf>
    <xf numFmtId="0" fontId="35" fillId="0" borderId="7" xfId="0" applyFont="1" applyBorder="1"/>
    <xf numFmtId="0" fontId="15" fillId="0" borderId="1" xfId="1" applyBorder="1" applyAlignment="1" applyProtection="1">
      <protection locked="0"/>
    </xf>
    <xf numFmtId="0" fontId="21" fillId="0" borderId="1" xfId="0" applyFont="1" applyBorder="1" applyProtection="1">
      <protection locked="0"/>
    </xf>
    <xf numFmtId="0" fontId="17" fillId="2" borderId="32" xfId="0" applyFont="1" applyFill="1" applyBorder="1" applyAlignment="1">
      <alignment shrinkToFit="1"/>
    </xf>
    <xf numFmtId="0" fontId="16" fillId="2" borderId="32" xfId="0" applyFont="1" applyFill="1" applyBorder="1"/>
    <xf numFmtId="0" fontId="0" fillId="2" borderId="32" xfId="0" applyFill="1" applyBorder="1"/>
    <xf numFmtId="0" fontId="0" fillId="0" borderId="33" xfId="0" applyBorder="1" applyProtection="1">
      <protection locked="0"/>
    </xf>
    <xf numFmtId="0" fontId="0" fillId="0" borderId="8" xfId="0" applyBorder="1"/>
    <xf numFmtId="0" fontId="21" fillId="0" borderId="6" xfId="0" applyFont="1" applyBorder="1" applyProtection="1">
      <protection locked="0"/>
    </xf>
    <xf numFmtId="0" fontId="27" fillId="0" borderId="19" xfId="0" applyFont="1" applyBorder="1" applyAlignment="1" applyProtection="1">
      <alignment shrinkToFit="1"/>
      <protection locked="0"/>
    </xf>
    <xf numFmtId="0" fontId="29" fillId="0" borderId="15" xfId="0" applyFont="1" applyBorder="1" applyAlignment="1" applyProtection="1">
      <alignment shrinkToFit="1"/>
      <protection locked="0"/>
    </xf>
    <xf numFmtId="0" fontId="17" fillId="0" borderId="15" xfId="0" applyFont="1" applyBorder="1" applyAlignment="1" applyProtection="1">
      <alignment shrinkToFit="1"/>
      <protection locked="0"/>
    </xf>
    <xf numFmtId="0" fontId="17" fillId="0" borderId="15" xfId="0" applyFont="1" applyBorder="1" applyProtection="1">
      <protection locked="0"/>
    </xf>
    <xf numFmtId="0" fontId="17" fillId="0" borderId="16" xfId="0" applyFont="1" applyBorder="1" applyProtection="1">
      <protection locked="0"/>
    </xf>
    <xf numFmtId="0" fontId="17" fillId="0" borderId="7" xfId="0" applyFont="1" applyBorder="1" applyAlignment="1" applyProtection="1">
      <alignment shrinkToFit="1"/>
      <protection locked="0"/>
    </xf>
    <xf numFmtId="0" fontId="17" fillId="0" borderId="7" xfId="0" applyFont="1" applyBorder="1" applyProtection="1">
      <protection locked="0"/>
    </xf>
    <xf numFmtId="0" fontId="17" fillId="0" borderId="8" xfId="0" applyFont="1" applyBorder="1" applyProtection="1">
      <protection locked="0"/>
    </xf>
    <xf numFmtId="49" fontId="11" fillId="0" borderId="12" xfId="0" applyNumberFormat="1" applyFont="1" applyBorder="1" applyAlignment="1">
      <alignment horizontal="center" textRotation="90"/>
    </xf>
    <xf numFmtId="0" fontId="0" fillId="0" borderId="7" xfId="0" applyFill="1" applyBorder="1" applyAlignment="1" applyProtection="1">
      <alignment shrinkToFit="1"/>
      <protection locked="0"/>
    </xf>
    <xf numFmtId="0" fontId="15" fillId="0" borderId="0" xfId="1" applyAlignment="1">
      <alignment horizontal="left" vertical="center" indent="2"/>
    </xf>
    <xf numFmtId="0" fontId="36" fillId="0" borderId="0" xfId="0" applyFont="1" applyAlignment="1">
      <alignment vertical="center" wrapText="1"/>
    </xf>
    <xf numFmtId="0" fontId="0" fillId="0" borderId="0" xfId="0" applyFont="1"/>
    <xf numFmtId="0" fontId="0" fillId="0" borderId="34" xfId="0" applyBorder="1" applyProtection="1">
      <protection locked="0"/>
    </xf>
    <xf numFmtId="0" fontId="1" fillId="0" borderId="0" xfId="0" applyFont="1" applyAlignment="1">
      <alignment textRotation="90"/>
    </xf>
    <xf numFmtId="0" fontId="5" fillId="0" borderId="1" xfId="0" applyFont="1" applyBorder="1" applyAlignment="1" applyProtection="1">
      <alignment shrinkToFit="1"/>
      <protection locked="0"/>
    </xf>
    <xf numFmtId="1" fontId="28" fillId="4" borderId="4" xfId="0" applyNumberFormat="1" applyFont="1" applyFill="1" applyBorder="1" applyAlignment="1">
      <alignment shrinkToFit="1"/>
    </xf>
    <xf numFmtId="1" fontId="28" fillId="4" borderId="14" xfId="0" applyNumberFormat="1" applyFont="1" applyFill="1" applyBorder="1" applyAlignment="1">
      <alignment shrinkToFit="1"/>
    </xf>
    <xf numFmtId="1" fontId="17" fillId="4" borderId="3" xfId="0" applyNumberFormat="1" applyFont="1" applyFill="1" applyBorder="1" applyAlignment="1">
      <alignment shrinkToFit="1"/>
    </xf>
    <xf numFmtId="1" fontId="17" fillId="4" borderId="5" xfId="0" applyNumberFormat="1" applyFont="1" applyFill="1" applyBorder="1" applyAlignment="1">
      <alignment shrinkToFit="1"/>
    </xf>
    <xf numFmtId="0" fontId="27" fillId="0" borderId="20" xfId="0" applyFont="1" applyFill="1" applyBorder="1" applyAlignment="1" applyProtection="1">
      <alignment horizontal="left" shrinkToFit="1"/>
      <protection locked="0"/>
    </xf>
    <xf numFmtId="0" fontId="20" fillId="0" borderId="7" xfId="0" applyFont="1" applyBorder="1" applyAlignment="1" applyProtection="1">
      <alignment shrinkToFit="1"/>
      <protection locked="0"/>
    </xf>
    <xf numFmtId="0" fontId="37" fillId="0" borderId="7" xfId="0" applyFont="1" applyBorder="1" applyProtection="1">
      <protection locked="0"/>
    </xf>
    <xf numFmtId="0" fontId="3" fillId="0" borderId="18" xfId="0" applyFont="1" applyBorder="1" applyAlignment="1" applyProtection="1">
      <alignment horizontal="left" shrinkToFit="1"/>
      <protection locked="0"/>
    </xf>
    <xf numFmtId="0" fontId="3" fillId="0" borderId="3" xfId="0" applyFont="1" applyBorder="1" applyAlignment="1" applyProtection="1">
      <alignment horizontal="left" shrinkToFit="1"/>
      <protection locked="0"/>
    </xf>
    <xf numFmtId="0" fontId="27" fillId="0" borderId="1" xfId="0" applyFont="1" applyBorder="1" applyAlignment="1" applyProtection="1">
      <alignment horizontal="left" shrinkToFit="1"/>
      <protection locked="0"/>
    </xf>
    <xf numFmtId="0" fontId="27" fillId="0" borderId="4" xfId="0" applyFont="1" applyFill="1" applyBorder="1" applyAlignment="1" applyProtection="1">
      <alignment horizontal="left" shrinkToFit="1"/>
      <protection locked="0"/>
    </xf>
    <xf numFmtId="0" fontId="27" fillId="0" borderId="7" xfId="0" applyFont="1" applyBorder="1" applyAlignment="1" applyProtection="1">
      <alignment horizontal="left" shrinkToFit="1"/>
      <protection locked="0"/>
    </xf>
    <xf numFmtId="1" fontId="27" fillId="0" borderId="4" xfId="0" applyNumberFormat="1" applyFont="1" applyBorder="1" applyAlignment="1" applyProtection="1">
      <alignment shrinkToFit="1"/>
      <protection locked="0"/>
    </xf>
    <xf numFmtId="1" fontId="27" fillId="0" borderId="7" xfId="0" applyNumberFormat="1" applyFont="1" applyBorder="1" applyAlignment="1" applyProtection="1">
      <alignment horizontal="centerContinuous" shrinkToFit="1"/>
      <protection locked="0"/>
    </xf>
    <xf numFmtId="1" fontId="27" fillId="0" borderId="4" xfId="0" applyNumberFormat="1" applyFont="1" applyBorder="1" applyAlignment="1" applyProtection="1">
      <alignment horizontal="centerContinuous" shrinkToFit="1"/>
      <protection locked="0"/>
    </xf>
    <xf numFmtId="0" fontId="18" fillId="0" borderId="4" xfId="0" applyFont="1" applyBorder="1" applyAlignment="1" applyProtection="1">
      <alignment shrinkToFit="1"/>
      <protection locked="0"/>
    </xf>
    <xf numFmtId="0" fontId="18" fillId="0" borderId="4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7" fillId="0" borderId="3" xfId="0" applyFont="1" applyBorder="1" applyAlignment="1" applyProtection="1">
      <alignment shrinkToFit="1"/>
      <protection locked="0"/>
    </xf>
    <xf numFmtId="0" fontId="17" fillId="0" borderId="4" xfId="0" applyFont="1" applyBorder="1" applyAlignment="1" applyProtection="1">
      <alignment shrinkToFit="1"/>
      <protection locked="0"/>
    </xf>
    <xf numFmtId="0" fontId="17" fillId="0" borderId="7" xfId="0" applyFont="1" applyFill="1" applyBorder="1" applyAlignment="1" applyProtection="1">
      <alignment shrinkToFit="1"/>
      <protection locked="0"/>
    </xf>
    <xf numFmtId="0" fontId="17" fillId="0" borderId="4" xfId="0" applyFont="1" applyBorder="1" applyProtection="1">
      <protection locked="0"/>
    </xf>
    <xf numFmtId="0" fontId="17" fillId="0" borderId="3" xfId="0" applyFont="1" applyBorder="1" applyProtection="1">
      <protection locked="0"/>
    </xf>
    <xf numFmtId="0" fontId="17" fillId="0" borderId="33" xfId="0" applyFont="1" applyBorder="1" applyProtection="1">
      <protection locked="0"/>
    </xf>
    <xf numFmtId="0" fontId="17" fillId="0" borderId="5" xfId="0" applyFont="1" applyBorder="1" applyProtection="1">
      <protection locked="0"/>
    </xf>
    <xf numFmtId="0" fontId="17" fillId="0" borderId="13" xfId="0" applyFont="1" applyBorder="1" applyProtection="1">
      <protection locked="0"/>
    </xf>
    <xf numFmtId="0" fontId="27" fillId="0" borderId="30" xfId="0" applyFont="1" applyBorder="1" applyAlignment="1" applyProtection="1">
      <alignment horizontal="left" shrinkToFit="1"/>
      <protection locked="0"/>
    </xf>
    <xf numFmtId="0" fontId="20" fillId="0" borderId="4" xfId="0" applyFont="1" applyBorder="1" applyAlignment="1" applyProtection="1">
      <alignment shrinkToFit="1"/>
      <protection locked="0"/>
    </xf>
    <xf numFmtId="0" fontId="37" fillId="0" borderId="4" xfId="0" applyFont="1" applyBorder="1" applyProtection="1">
      <protection locked="0"/>
    </xf>
    <xf numFmtId="0" fontId="3" fillId="0" borderId="18" xfId="0" applyFont="1" applyBorder="1" applyAlignment="1" applyProtection="1">
      <alignment shrinkToFit="1"/>
      <protection locked="0"/>
    </xf>
    <xf numFmtId="0" fontId="1" fillId="0" borderId="3" xfId="0" applyNumberFormat="1" applyFont="1" applyBorder="1" applyAlignment="1" applyProtection="1">
      <alignment shrinkToFit="1"/>
      <protection locked="0"/>
    </xf>
    <xf numFmtId="0" fontId="18" fillId="0" borderId="3" xfId="0" applyFont="1" applyBorder="1" applyProtection="1">
      <protection locked="0"/>
    </xf>
    <xf numFmtId="0" fontId="9" fillId="0" borderId="3" xfId="0" applyFont="1" applyBorder="1" applyProtection="1">
      <protection locked="0"/>
    </xf>
    <xf numFmtId="0" fontId="27" fillId="0" borderId="4" xfId="0" applyFont="1" applyBorder="1" applyAlignment="1" applyProtection="1">
      <alignment shrinkToFit="1"/>
      <protection locked="0"/>
    </xf>
    <xf numFmtId="0" fontId="21" fillId="0" borderId="4" xfId="0" applyFont="1" applyBorder="1" applyProtection="1">
      <protection locked="0"/>
    </xf>
    <xf numFmtId="0" fontId="21" fillId="0" borderId="13" xfId="0" applyFont="1" applyBorder="1" applyProtection="1">
      <protection locked="0"/>
    </xf>
    <xf numFmtId="0" fontId="3" fillId="0" borderId="3" xfId="0" applyFont="1" applyBorder="1" applyAlignment="1" applyProtection="1">
      <alignment shrinkToFit="1"/>
      <protection locked="0"/>
    </xf>
    <xf numFmtId="0" fontId="29" fillId="0" borderId="3" xfId="0" applyFont="1" applyBorder="1" applyAlignment="1" applyProtection="1">
      <alignment shrinkToFit="1"/>
      <protection locked="0"/>
    </xf>
    <xf numFmtId="0" fontId="29" fillId="0" borderId="3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5" fillId="0" borderId="3" xfId="1" applyBorder="1" applyAlignment="1" applyProtection="1">
      <protection locked="0"/>
    </xf>
    <xf numFmtId="49" fontId="38" fillId="0" borderId="12" xfId="0" applyNumberFormat="1" applyFont="1" applyBorder="1" applyAlignment="1">
      <alignment horizontal="center" textRotation="90"/>
    </xf>
    <xf numFmtId="0" fontId="39" fillId="0" borderId="10" xfId="0" applyFont="1" applyBorder="1" applyAlignment="1">
      <alignment horizontal="center" textRotation="90" shrinkToFit="1"/>
    </xf>
    <xf numFmtId="0" fontId="39" fillId="0" borderId="11" xfId="0" applyFont="1" applyBorder="1" applyAlignment="1">
      <alignment horizontal="center" textRotation="90" shrinkToFit="1"/>
    </xf>
    <xf numFmtId="0" fontId="39" fillId="0" borderId="9" xfId="0" applyFont="1" applyBorder="1" applyAlignment="1">
      <alignment horizontal="center" textRotation="90" shrinkToFit="1"/>
    </xf>
    <xf numFmtId="0" fontId="40" fillId="0" borderId="0" xfId="0" applyFont="1"/>
    <xf numFmtId="0" fontId="18" fillId="0" borderId="22" xfId="0" applyFont="1" applyBorder="1" applyAlignment="1" applyProtection="1">
      <alignment shrinkToFit="1"/>
      <protection locked="0"/>
    </xf>
    <xf numFmtId="0" fontId="18" fillId="0" borderId="21" xfId="0" applyFont="1" applyBorder="1" applyAlignment="1">
      <alignment shrinkToFit="1"/>
    </xf>
    <xf numFmtId="0" fontId="18" fillId="0" borderId="14" xfId="0" applyFont="1" applyBorder="1" applyAlignment="1">
      <alignment shrinkToFit="1"/>
    </xf>
    <xf numFmtId="0" fontId="17" fillId="0" borderId="22" xfId="0" applyFont="1" applyBorder="1" applyAlignment="1" applyProtection="1">
      <alignment shrinkToFit="1"/>
      <protection locked="0"/>
    </xf>
    <xf numFmtId="0" fontId="17" fillId="0" borderId="21" xfId="0" applyFont="1" applyBorder="1" applyAlignment="1">
      <alignment shrinkToFit="1"/>
    </xf>
    <xf numFmtId="0" fontId="17" fillId="0" borderId="14" xfId="0" applyFont="1" applyBorder="1" applyAlignment="1">
      <alignment shrinkToFit="1"/>
    </xf>
    <xf numFmtId="0" fontId="34" fillId="0" borderId="22" xfId="0" applyFont="1" applyBorder="1" applyAlignment="1" applyProtection="1">
      <alignment shrinkToFit="1"/>
      <protection locked="0"/>
    </xf>
    <xf numFmtId="0" fontId="0" fillId="0" borderId="21" xfId="0" applyBorder="1" applyAlignment="1">
      <alignment shrinkToFit="1"/>
    </xf>
    <xf numFmtId="0" fontId="0" fillId="0" borderId="14" xfId="0" applyBorder="1" applyAlignment="1">
      <alignment shrinkToFit="1"/>
    </xf>
    <xf numFmtId="0" fontId="0" fillId="0" borderId="22" xfId="0" applyBorder="1" applyAlignment="1" applyProtection="1">
      <alignment shrinkToFit="1"/>
      <protection locked="0"/>
    </xf>
    <xf numFmtId="0" fontId="18" fillId="0" borderId="28" xfId="0" applyFont="1" applyBorder="1" applyAlignment="1" applyProtection="1">
      <alignment shrinkToFit="1"/>
      <protection locked="0"/>
    </xf>
    <xf numFmtId="0" fontId="18" fillId="0" borderId="24" xfId="0" applyFont="1" applyBorder="1" applyAlignment="1">
      <alignment shrinkToFit="1"/>
    </xf>
    <xf numFmtId="0" fontId="18" fillId="0" borderId="25" xfId="0" applyFont="1" applyBorder="1" applyAlignment="1">
      <alignment shrinkToFit="1"/>
    </xf>
    <xf numFmtId="0" fontId="4" fillId="0" borderId="29" xfId="0" applyFont="1" applyBorder="1" applyAlignment="1" applyProtection="1">
      <alignment horizontal="center" textRotation="90" shrinkToFit="1"/>
      <protection locked="0"/>
    </xf>
    <xf numFmtId="0" fontId="4" fillId="0" borderId="30" xfId="0" applyFont="1" applyBorder="1" applyAlignment="1" applyProtection="1">
      <alignment horizontal="center" textRotation="90" shrinkToFit="1"/>
      <protection locked="0"/>
    </xf>
    <xf numFmtId="0" fontId="4" fillId="0" borderId="31" xfId="0" applyFont="1" applyBorder="1" applyAlignment="1" applyProtection="1">
      <alignment horizontal="center" textRotation="90"/>
      <protection locked="0"/>
    </xf>
    <xf numFmtId="0" fontId="4" fillId="0" borderId="20" xfId="0" applyFont="1" applyBorder="1" applyAlignment="1" applyProtection="1">
      <alignment horizontal="center" textRotation="90"/>
      <protection locked="0"/>
    </xf>
    <xf numFmtId="0" fontId="32" fillId="0" borderId="22" xfId="0" applyFont="1" applyBorder="1" applyAlignment="1" applyProtection="1">
      <alignment horizontal="center"/>
      <protection locked="0"/>
    </xf>
    <xf numFmtId="0" fontId="32" fillId="0" borderId="14" xfId="0" applyFont="1" applyBorder="1" applyAlignment="1" applyProtection="1">
      <alignment horizontal="center"/>
      <protection locked="0"/>
    </xf>
    <xf numFmtId="0" fontId="1" fillId="0" borderId="27" xfId="0" applyFont="1" applyBorder="1" applyAlignment="1">
      <alignment horizontal="center" vertical="center" textRotation="1" shrinkToFit="1"/>
    </xf>
    <xf numFmtId="0" fontId="0" fillId="0" borderId="23" xfId="0" applyBorder="1" applyAlignment="1">
      <alignment horizontal="center" vertical="center" textRotation="1" shrinkToFit="1"/>
    </xf>
    <xf numFmtId="0" fontId="0" fillId="0" borderId="26" xfId="0" applyBorder="1" applyAlignment="1">
      <alignment horizontal="center" vertical="center" textRotation="1" shrinkToFit="1"/>
    </xf>
    <xf numFmtId="1" fontId="27" fillId="0" borderId="22" xfId="0" applyNumberFormat="1" applyFont="1" applyBorder="1" applyAlignment="1" applyProtection="1">
      <alignment horizontal="center" shrinkToFit="1"/>
      <protection locked="0"/>
    </xf>
    <xf numFmtId="0" fontId="0" fillId="0" borderId="21" xfId="0" applyBorder="1" applyAlignment="1">
      <alignment horizontal="center" shrinkToFit="1"/>
    </xf>
    <xf numFmtId="0" fontId="0" fillId="0" borderId="14" xfId="0" applyBorder="1" applyAlignment="1">
      <alignment horizontal="center" shrinkToFit="1"/>
    </xf>
    <xf numFmtId="0" fontId="18" fillId="0" borderId="35" xfId="0" applyFont="1" applyBorder="1" applyAlignment="1" applyProtection="1">
      <alignment shrinkToFit="1"/>
      <protection locked="0"/>
    </xf>
    <xf numFmtId="0" fontId="18" fillId="0" borderId="35" xfId="0" applyFont="1" applyBorder="1" applyAlignment="1">
      <alignment shrinkToFit="1"/>
    </xf>
  </cellXfs>
  <cellStyles count="4">
    <cellStyle name="Гиперссылка" xfId="1" builtinId="8"/>
    <cellStyle name="Обычный" xfId="0" builtinId="0"/>
    <cellStyle name="Обычный 2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30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didesk/course/show/1303/31" TargetMode="External"/><Relationship Id="rId13" Type="http://schemas.openxmlformats.org/officeDocument/2006/relationships/hyperlink" Target="http://dispace.edu.nstu.ru/didesk/course/show/1303/26" TargetMode="External"/><Relationship Id="rId18" Type="http://schemas.openxmlformats.org/officeDocument/2006/relationships/hyperlink" Target="http://dispace.edu.nstu.ru/didesk/course/show/1303/19" TargetMode="External"/><Relationship Id="rId26" Type="http://schemas.openxmlformats.org/officeDocument/2006/relationships/hyperlink" Target="http://dispace.edu.nstu.ru/didesk/course/show/1303/11" TargetMode="External"/><Relationship Id="rId39" Type="http://schemas.openxmlformats.org/officeDocument/2006/relationships/hyperlink" Target="mailto:ufoz01@mail.ru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didesk/course/show/1303/16" TargetMode="External"/><Relationship Id="rId34" Type="http://schemas.openxmlformats.org/officeDocument/2006/relationships/hyperlink" Target="http://dispace.edu.nstu.ru/didesk/course/show/1303/3" TargetMode="External"/><Relationship Id="rId7" Type="http://schemas.openxmlformats.org/officeDocument/2006/relationships/hyperlink" Target="http://dispace.edu.nstu.ru/didesk/course/show/1303/32" TargetMode="External"/><Relationship Id="rId12" Type="http://schemas.openxmlformats.org/officeDocument/2006/relationships/hyperlink" Target="http://dispace.edu.nstu.ru/didesk/course/show/1303/27" TargetMode="External"/><Relationship Id="rId17" Type="http://schemas.openxmlformats.org/officeDocument/2006/relationships/hyperlink" Target="http://dispace.edu.nstu.ru/didesk/course/show/1303/20" TargetMode="External"/><Relationship Id="rId25" Type="http://schemas.openxmlformats.org/officeDocument/2006/relationships/hyperlink" Target="http://dispace.edu.nstu.ru/didesk/course/show/1303/12" TargetMode="External"/><Relationship Id="rId33" Type="http://schemas.openxmlformats.org/officeDocument/2006/relationships/hyperlink" Target="http://dispace.edu.nstu.ru/didesk/course/show/1303/4" TargetMode="External"/><Relationship Id="rId38" Type="http://schemas.openxmlformats.org/officeDocument/2006/relationships/hyperlink" Target="http://dispace.edu.nstu.ru/didesk/course/show/1303/24" TargetMode="External"/><Relationship Id="rId2" Type="http://schemas.openxmlformats.org/officeDocument/2006/relationships/hyperlink" Target="http://dispace.edu.nstu.ru/didesk/course/show/1303" TargetMode="External"/><Relationship Id="rId16" Type="http://schemas.openxmlformats.org/officeDocument/2006/relationships/hyperlink" Target="http://dispace.edu.nstu.ru/didesk/course/show/1303/21" TargetMode="External"/><Relationship Id="rId20" Type="http://schemas.openxmlformats.org/officeDocument/2006/relationships/hyperlink" Target="http://dispace.edu.nstu.ru/didesk/course/show/1303/17" TargetMode="External"/><Relationship Id="rId29" Type="http://schemas.openxmlformats.org/officeDocument/2006/relationships/hyperlink" Target="http://dispace.edu.nstu.ru/didesk/course/show/1303/8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didesk/course/show/1303/33" TargetMode="External"/><Relationship Id="rId11" Type="http://schemas.openxmlformats.org/officeDocument/2006/relationships/hyperlink" Target="http://dispace.edu.nstu.ru/didesk/course/show/1303/28" TargetMode="External"/><Relationship Id="rId24" Type="http://schemas.openxmlformats.org/officeDocument/2006/relationships/hyperlink" Target="http://dispace.edu.nstu.ru/didesk/course/show/1303/13" TargetMode="External"/><Relationship Id="rId32" Type="http://schemas.openxmlformats.org/officeDocument/2006/relationships/hyperlink" Target="http://dispace.edu.nstu.ru/didesk/course/show/1303/5" TargetMode="External"/><Relationship Id="rId37" Type="http://schemas.openxmlformats.org/officeDocument/2006/relationships/hyperlink" Target="http://dispace.edu.nstu.ru/didesk/course/show/1303/25" TargetMode="External"/><Relationship Id="rId40" Type="http://schemas.openxmlformats.org/officeDocument/2006/relationships/printerSettings" Target="../printerSettings/printerSettings2.bin"/><Relationship Id="rId5" Type="http://schemas.openxmlformats.org/officeDocument/2006/relationships/hyperlink" Target="http://dispace.edu.nstu.ru/didesk/course/show/1303/34" TargetMode="External"/><Relationship Id="rId15" Type="http://schemas.openxmlformats.org/officeDocument/2006/relationships/hyperlink" Target="http://dispace.edu.nstu.ru/didesk/course/show/1303/22" TargetMode="External"/><Relationship Id="rId23" Type="http://schemas.openxmlformats.org/officeDocument/2006/relationships/hyperlink" Target="http://dispace.edu.nstu.ru/didesk/course/show/1303/14" TargetMode="External"/><Relationship Id="rId28" Type="http://schemas.openxmlformats.org/officeDocument/2006/relationships/hyperlink" Target="http://dispace.edu.nstu.ru/didesk/course/show/1303/9" TargetMode="External"/><Relationship Id="rId36" Type="http://schemas.openxmlformats.org/officeDocument/2006/relationships/hyperlink" Target="http://dispace.edu.nstu.ru/didesk/course/show/1303/1" TargetMode="External"/><Relationship Id="rId10" Type="http://schemas.openxmlformats.org/officeDocument/2006/relationships/hyperlink" Target="http://dispace.edu.nstu.ru/didesk/course/show/1303/29" TargetMode="External"/><Relationship Id="rId19" Type="http://schemas.openxmlformats.org/officeDocument/2006/relationships/hyperlink" Target="http://dispace.edu.nstu.ru/didesk/course/show/1303/18" TargetMode="External"/><Relationship Id="rId31" Type="http://schemas.openxmlformats.org/officeDocument/2006/relationships/hyperlink" Target="http://dispace.edu.nstu.ru/didesk/course/show/1303/6" TargetMode="External"/><Relationship Id="rId4" Type="http://schemas.openxmlformats.org/officeDocument/2006/relationships/hyperlink" Target="http://dispace.edu.nstu.ru/didesk/manage" TargetMode="External"/><Relationship Id="rId9" Type="http://schemas.openxmlformats.org/officeDocument/2006/relationships/hyperlink" Target="http://dispace.edu.nstu.ru/didesk/course/show/1303/30" TargetMode="External"/><Relationship Id="rId14" Type="http://schemas.openxmlformats.org/officeDocument/2006/relationships/hyperlink" Target="http://dispace.edu.nstu.ru/didesk/course/show/1303/23" TargetMode="External"/><Relationship Id="rId22" Type="http://schemas.openxmlformats.org/officeDocument/2006/relationships/hyperlink" Target="http://dispace.edu.nstu.ru/didesk/course/show/1303/15" TargetMode="External"/><Relationship Id="rId27" Type="http://schemas.openxmlformats.org/officeDocument/2006/relationships/hyperlink" Target="http://dispace.edu.nstu.ru/didesk/course/show/1303/10" TargetMode="External"/><Relationship Id="rId30" Type="http://schemas.openxmlformats.org/officeDocument/2006/relationships/hyperlink" Target="http://dispace.edu.nstu.ru/didesk/course/show/1303/7" TargetMode="External"/><Relationship Id="rId35" Type="http://schemas.openxmlformats.org/officeDocument/2006/relationships/hyperlink" Target="http://dispace.edu.nstu.ru/didesk/course/show/1303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7"/>
  <sheetViews>
    <sheetView topLeftCell="A6" zoomScale="80" zoomScaleNormal="80" workbookViewId="0">
      <selection activeCell="S17" sqref="S17"/>
    </sheetView>
  </sheetViews>
  <sheetFormatPr defaultRowHeight="15" x14ac:dyDescent="0.25"/>
  <cols>
    <col min="1" max="1" width="2.42578125" style="96" customWidth="1"/>
    <col min="2" max="2" width="18.85546875" style="96" customWidth="1"/>
    <col min="3" max="44" width="2.7109375" style="96" customWidth="1"/>
    <col min="45" max="45" width="2.5703125" style="96" customWidth="1"/>
    <col min="46" max="58" width="2.7109375" style="96" customWidth="1"/>
    <col min="59" max="60" width="3.42578125" style="96" customWidth="1"/>
    <col min="61" max="61" width="3.140625" style="96" customWidth="1"/>
    <col min="62" max="62" width="3.28515625" style="96" customWidth="1"/>
    <col min="63" max="63" width="3.42578125" style="96" customWidth="1"/>
    <col min="64" max="64" width="3.140625" style="96" customWidth="1"/>
    <col min="65" max="67" width="3" style="96" customWidth="1"/>
    <col min="68" max="68" width="3.28515625" style="96" customWidth="1"/>
    <col min="69" max="69" width="3.42578125" style="96" customWidth="1"/>
    <col min="70" max="70" width="3" style="96" customWidth="1"/>
    <col min="71" max="16384" width="9.140625" style="96"/>
  </cols>
  <sheetData>
    <row r="1" spans="1:79" ht="18.75" x14ac:dyDescent="0.3">
      <c r="B1" s="27"/>
      <c r="C1" s="28"/>
      <c r="D1" s="27"/>
      <c r="E1" s="27"/>
      <c r="F1" s="27"/>
      <c r="G1" s="27"/>
      <c r="H1" s="27"/>
      <c r="I1" s="27"/>
      <c r="J1" s="27"/>
      <c r="K1" s="27"/>
      <c r="L1" s="98" t="s">
        <v>50</v>
      </c>
      <c r="M1" s="98"/>
      <c r="N1" s="98"/>
      <c r="O1" s="98"/>
      <c r="P1" s="98"/>
      <c r="Q1" s="98"/>
      <c r="R1" s="27"/>
      <c r="S1" s="97" t="s">
        <v>0</v>
      </c>
      <c r="T1" s="97"/>
      <c r="U1" s="97"/>
      <c r="V1" s="29"/>
      <c r="W1" s="27"/>
      <c r="X1" s="27"/>
      <c r="Y1" s="97" t="s">
        <v>19</v>
      </c>
      <c r="Z1" s="97"/>
      <c r="AA1" s="97"/>
      <c r="AB1" s="97"/>
      <c r="AC1" s="97"/>
      <c r="AD1" s="99"/>
      <c r="AE1" s="97" t="s">
        <v>51</v>
      </c>
      <c r="AF1" s="99"/>
      <c r="AG1" s="97"/>
      <c r="AH1" s="97"/>
      <c r="AI1" s="97"/>
      <c r="AJ1" s="99"/>
      <c r="AK1" s="99"/>
      <c r="AL1" s="99"/>
      <c r="AM1" s="99"/>
      <c r="AN1" s="100"/>
      <c r="AO1" s="100" t="s">
        <v>24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12" t="s">
        <v>17</v>
      </c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</row>
    <row r="2" spans="1:79" ht="18.75" x14ac:dyDescent="0.3">
      <c r="B2" s="28" t="s">
        <v>20</v>
      </c>
      <c r="C2" s="28" t="s">
        <v>25</v>
      </c>
      <c r="D2" s="28"/>
      <c r="E2" s="28"/>
      <c r="F2" s="28"/>
      <c r="G2" s="28"/>
      <c r="H2" s="27"/>
      <c r="I2" s="27"/>
      <c r="J2" s="27"/>
      <c r="K2" s="100"/>
      <c r="L2" s="27"/>
      <c r="M2" s="27"/>
      <c r="N2" s="27"/>
      <c r="O2" s="27"/>
      <c r="P2" s="27"/>
      <c r="Q2" s="27"/>
      <c r="R2" s="27"/>
      <c r="S2" s="97" t="s">
        <v>1</v>
      </c>
      <c r="T2" s="97"/>
      <c r="U2" s="97"/>
      <c r="V2" s="97"/>
      <c r="W2" s="97"/>
      <c r="X2" s="97"/>
      <c r="Y2" s="27" t="s">
        <v>2</v>
      </c>
      <c r="Z2" s="27"/>
      <c r="AA2" s="27"/>
      <c r="AB2" s="100"/>
      <c r="AC2" s="27"/>
      <c r="AD2" s="27"/>
      <c r="AE2" s="27" t="s">
        <v>3</v>
      </c>
      <c r="AF2" s="27"/>
      <c r="AG2" s="27"/>
      <c r="AH2" s="27"/>
      <c r="AI2" s="27"/>
      <c r="AJ2" s="100"/>
      <c r="AK2" s="100"/>
      <c r="AL2" s="100"/>
      <c r="AM2" s="100"/>
      <c r="AN2" s="100"/>
      <c r="AO2" s="95" t="s">
        <v>23</v>
      </c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100"/>
      <c r="BA2" s="100"/>
      <c r="BB2" s="100"/>
      <c r="BC2" s="100"/>
      <c r="BD2" s="100"/>
      <c r="BE2" s="114" t="s">
        <v>59</v>
      </c>
      <c r="BL2" s="100"/>
      <c r="BM2" s="100"/>
      <c r="BN2" s="100"/>
      <c r="BO2" s="100"/>
      <c r="BP2" s="100"/>
      <c r="BQ2" s="100"/>
      <c r="BR2" s="100"/>
      <c r="BS2" s="100"/>
    </row>
    <row r="3" spans="1:79" ht="14.25" customHeight="1" thickBot="1" x14ac:dyDescent="0.3">
      <c r="B3" s="27"/>
      <c r="C3" s="101" t="s">
        <v>49</v>
      </c>
      <c r="D3" s="101"/>
      <c r="E3" s="101"/>
      <c r="F3" s="101"/>
      <c r="G3" s="101"/>
      <c r="H3" s="101"/>
      <c r="I3" s="101"/>
      <c r="J3" s="101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7"/>
      <c r="X3" s="97"/>
      <c r="Y3" s="9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12" t="s">
        <v>18</v>
      </c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</row>
    <row r="4" spans="1:79" ht="15.75" hidden="1" thickBot="1" x14ac:dyDescent="0.3">
      <c r="A4" s="102"/>
      <c r="B4" s="10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  <c r="AF4" s="3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79" ht="15.75" hidden="1" customHeight="1" x14ac:dyDescent="0.25">
      <c r="A5" s="102"/>
      <c r="B5" s="102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4"/>
      <c r="AF5" s="3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79" s="1" customFormat="1" ht="63.75" customHeight="1" x14ac:dyDescent="0.2">
      <c r="A6" s="91"/>
      <c r="B6" s="84"/>
      <c r="C6" s="141" t="s">
        <v>52</v>
      </c>
      <c r="D6" s="52"/>
      <c r="E6" s="52" t="s">
        <v>122</v>
      </c>
      <c r="F6" s="129" t="s">
        <v>144</v>
      </c>
      <c r="G6" s="141" t="s">
        <v>54</v>
      </c>
      <c r="H6" s="52" t="s">
        <v>125</v>
      </c>
      <c r="I6" s="52" t="s">
        <v>124</v>
      </c>
      <c r="J6" s="128" t="s">
        <v>145</v>
      </c>
      <c r="K6" s="142" t="s">
        <v>53</v>
      </c>
      <c r="L6" s="128"/>
      <c r="M6" s="128" t="s">
        <v>146</v>
      </c>
      <c r="N6" s="52" t="s">
        <v>55</v>
      </c>
      <c r="O6" s="52"/>
      <c r="P6" s="128" t="s">
        <v>147</v>
      </c>
      <c r="Q6" s="64" t="s">
        <v>4</v>
      </c>
      <c r="R6" s="240" t="s">
        <v>14</v>
      </c>
      <c r="S6" s="179" t="s">
        <v>141</v>
      </c>
      <c r="T6" s="52"/>
      <c r="U6" s="52"/>
      <c r="V6" s="129" t="s">
        <v>148</v>
      </c>
      <c r="W6" s="141" t="s">
        <v>56</v>
      </c>
      <c r="X6" s="61"/>
      <c r="Y6" s="52"/>
      <c r="Z6" s="128" t="s">
        <v>149</v>
      </c>
      <c r="AA6" s="52" t="s">
        <v>57</v>
      </c>
      <c r="AB6" s="128"/>
      <c r="AC6" s="52"/>
      <c r="AD6" s="128" t="s">
        <v>150</v>
      </c>
      <c r="AE6" s="144" t="s">
        <v>22</v>
      </c>
      <c r="AF6" s="242" t="s">
        <v>14</v>
      </c>
      <c r="AG6" s="141" t="s">
        <v>58</v>
      </c>
      <c r="AH6" s="52"/>
      <c r="AI6" s="52"/>
      <c r="AJ6" s="128" t="s">
        <v>151</v>
      </c>
      <c r="AK6" s="142"/>
      <c r="AL6" s="52"/>
      <c r="AM6" s="52"/>
      <c r="AN6" s="129"/>
      <c r="AO6" s="52"/>
      <c r="AP6" s="52"/>
      <c r="AQ6" s="129"/>
      <c r="AR6" s="223" t="s">
        <v>159</v>
      </c>
      <c r="AS6" s="224" t="s">
        <v>155</v>
      </c>
      <c r="AT6" s="224" t="s">
        <v>157</v>
      </c>
      <c r="AU6" s="224" t="s">
        <v>154</v>
      </c>
      <c r="AV6" s="224" t="s">
        <v>156</v>
      </c>
      <c r="AW6" s="224" t="s">
        <v>158</v>
      </c>
      <c r="AX6" s="225" t="s">
        <v>153</v>
      </c>
      <c r="AY6" s="222" t="s">
        <v>160</v>
      </c>
      <c r="AZ6" s="246" t="s">
        <v>61</v>
      </c>
      <c r="BA6" s="247"/>
      <c r="BB6" s="247"/>
      <c r="BC6" s="247"/>
      <c r="BD6" s="247"/>
      <c r="BE6" s="247"/>
      <c r="BF6" s="247"/>
      <c r="BG6" s="247"/>
      <c r="BH6" s="248"/>
      <c r="BI6" s="73"/>
      <c r="BJ6" s="75"/>
      <c r="BK6" s="74"/>
      <c r="BL6" s="76"/>
      <c r="BM6" s="77" t="s">
        <v>13</v>
      </c>
      <c r="BN6" s="103" t="s">
        <v>8</v>
      </c>
      <c r="BO6" s="104" t="s">
        <v>9</v>
      </c>
      <c r="BP6" s="105" t="s">
        <v>10</v>
      </c>
      <c r="BQ6" s="30" t="s">
        <v>11</v>
      </c>
      <c r="BR6" s="31" t="s">
        <v>12</v>
      </c>
      <c r="BS6" s="88"/>
      <c r="BT6" s="84"/>
      <c r="BU6" s="86"/>
    </row>
    <row r="7" spans="1:79" ht="18" customHeight="1" x14ac:dyDescent="0.3">
      <c r="A7" s="92"/>
      <c r="B7" s="85" t="s">
        <v>5</v>
      </c>
      <c r="C7" s="188" t="s">
        <v>6</v>
      </c>
      <c r="D7" s="53" t="s">
        <v>15</v>
      </c>
      <c r="E7" s="53" t="s">
        <v>7</v>
      </c>
      <c r="F7" s="207" t="s">
        <v>21</v>
      </c>
      <c r="G7" s="210" t="s">
        <v>6</v>
      </c>
      <c r="H7" s="54" t="s">
        <v>7</v>
      </c>
      <c r="I7" s="53" t="s">
        <v>7</v>
      </c>
      <c r="J7" s="185" t="s">
        <v>21</v>
      </c>
      <c r="K7" s="145" t="s">
        <v>6</v>
      </c>
      <c r="L7" s="32" t="s">
        <v>7</v>
      </c>
      <c r="M7" s="190" t="s">
        <v>21</v>
      </c>
      <c r="N7" s="189" t="s">
        <v>6</v>
      </c>
      <c r="O7" s="33" t="s">
        <v>7</v>
      </c>
      <c r="P7" s="191" t="s">
        <v>21</v>
      </c>
      <c r="Q7" s="34"/>
      <c r="R7" s="241"/>
      <c r="S7" s="189" t="s">
        <v>6</v>
      </c>
      <c r="T7" s="32" t="s">
        <v>7</v>
      </c>
      <c r="U7" s="32" t="s">
        <v>7</v>
      </c>
      <c r="V7" s="214" t="s">
        <v>21</v>
      </c>
      <c r="W7" s="217" t="s">
        <v>6</v>
      </c>
      <c r="X7" s="34" t="s">
        <v>7</v>
      </c>
      <c r="Y7" s="32" t="s">
        <v>7</v>
      </c>
      <c r="Z7" s="192" t="s">
        <v>21</v>
      </c>
      <c r="AA7" s="145" t="s">
        <v>6</v>
      </c>
      <c r="AB7" s="32" t="s">
        <v>7</v>
      </c>
      <c r="AC7" s="33" t="s">
        <v>7</v>
      </c>
      <c r="AD7" s="193" t="s">
        <v>21</v>
      </c>
      <c r="AE7" s="148"/>
      <c r="AF7" s="243"/>
      <c r="AG7" s="36" t="s">
        <v>6</v>
      </c>
      <c r="AH7" s="37" t="s">
        <v>7</v>
      </c>
      <c r="AI7" s="38" t="s">
        <v>7</v>
      </c>
      <c r="AJ7" s="194" t="s">
        <v>21</v>
      </c>
      <c r="AK7" s="134" t="s">
        <v>16</v>
      </c>
      <c r="AL7" s="37" t="s">
        <v>16</v>
      </c>
      <c r="AM7" s="38" t="s">
        <v>16</v>
      </c>
      <c r="AN7" s="62" t="s">
        <v>16</v>
      </c>
      <c r="AO7" s="37" t="s">
        <v>16</v>
      </c>
      <c r="AP7" s="35" t="s">
        <v>16</v>
      </c>
      <c r="AQ7" s="195" t="s">
        <v>16</v>
      </c>
      <c r="AR7" s="36">
        <v>1</v>
      </c>
      <c r="AS7" s="37">
        <v>2</v>
      </c>
      <c r="AT7" s="37">
        <v>3</v>
      </c>
      <c r="AU7" s="38">
        <v>4</v>
      </c>
      <c r="AV7" s="37">
        <v>5</v>
      </c>
      <c r="AW7" s="37">
        <v>6</v>
      </c>
      <c r="AX7" s="35">
        <v>7</v>
      </c>
      <c r="AY7" s="66">
        <v>8</v>
      </c>
      <c r="AZ7" s="249" t="s">
        <v>60</v>
      </c>
      <c r="BA7" s="250"/>
      <c r="BB7" s="250"/>
      <c r="BC7" s="250"/>
      <c r="BD7" s="250"/>
      <c r="BE7" s="250"/>
      <c r="BF7" s="250"/>
      <c r="BG7" s="250"/>
      <c r="BH7" s="251"/>
      <c r="BI7" s="38">
        <v>1</v>
      </c>
      <c r="BJ7" s="38">
        <v>2</v>
      </c>
      <c r="BK7" s="38">
        <v>3</v>
      </c>
      <c r="BL7" s="66">
        <v>4</v>
      </c>
      <c r="BM7" s="45"/>
      <c r="BN7" s="244"/>
      <c r="BO7" s="245"/>
      <c r="BP7" s="14"/>
      <c r="BQ7" s="106"/>
      <c r="BR7" s="25"/>
      <c r="BS7" s="89"/>
      <c r="BT7" s="78"/>
      <c r="BU7" s="87"/>
    </row>
    <row r="8" spans="1:79" ht="17.25" customHeight="1" x14ac:dyDescent="0.25">
      <c r="A8" s="93">
        <v>1</v>
      </c>
      <c r="B8" s="149" t="s">
        <v>26</v>
      </c>
      <c r="C8" s="113">
        <v>1</v>
      </c>
      <c r="D8" s="113"/>
      <c r="E8" s="10">
        <v>3</v>
      </c>
      <c r="F8" s="208">
        <v>4</v>
      </c>
      <c r="G8" s="13"/>
      <c r="H8" s="10"/>
      <c r="I8" s="10">
        <v>3</v>
      </c>
      <c r="J8" s="186"/>
      <c r="K8" s="47">
        <v>1</v>
      </c>
      <c r="L8" s="11"/>
      <c r="M8" s="186">
        <v>4</v>
      </c>
      <c r="N8" s="11"/>
      <c r="O8" s="10"/>
      <c r="P8" s="12"/>
      <c r="Q8" s="181">
        <f>IF(SUM(C8:P8)/2&lt;=21,SUM(C8:P8)/2,21)</f>
        <v>8</v>
      </c>
      <c r="R8" s="40">
        <f t="shared" ref="R8:R30" si="0">IF(Q8&lt;7,0,IF(Q8&lt;14,1,2))</f>
        <v>1</v>
      </c>
      <c r="S8" s="13"/>
      <c r="T8" s="11"/>
      <c r="U8" s="10">
        <v>4</v>
      </c>
      <c r="V8" s="12"/>
      <c r="W8" s="13"/>
      <c r="X8" s="12"/>
      <c r="Y8" s="10"/>
      <c r="Z8" s="58"/>
      <c r="AA8" s="47"/>
      <c r="AB8" s="11"/>
      <c r="AC8" s="10"/>
      <c r="AD8" s="11"/>
      <c r="AE8" s="181">
        <f t="shared" ref="AE8:AE30" si="1">IF(SUM(S8:AD8,Q8)/2&lt;=39,SUM(S8:AD8,Q8)/2,39)</f>
        <v>6</v>
      </c>
      <c r="AF8" s="40">
        <f t="shared" ref="AF8:AF30" si="2">IF(AE8&lt;15,0,IF(AE8&lt;30,1,2))</f>
        <v>0</v>
      </c>
      <c r="AG8" s="13"/>
      <c r="AH8" s="11"/>
      <c r="AI8" s="107"/>
      <c r="AJ8" s="170"/>
      <c r="AK8" s="167">
        <v>5</v>
      </c>
      <c r="AL8" s="107">
        <v>5</v>
      </c>
      <c r="AM8" s="107">
        <v>5</v>
      </c>
      <c r="AN8" s="63">
        <v>5</v>
      </c>
      <c r="AO8" s="10">
        <v>5</v>
      </c>
      <c r="AP8" s="107">
        <v>5</v>
      </c>
      <c r="AQ8" s="196">
        <v>5</v>
      </c>
      <c r="AR8" s="199"/>
      <c r="AS8" s="21"/>
      <c r="AT8" s="21"/>
      <c r="AU8" s="21"/>
      <c r="AV8" s="21"/>
      <c r="AW8" s="21">
        <v>2</v>
      </c>
      <c r="AX8" s="200"/>
      <c r="AY8" s="201"/>
      <c r="AZ8" s="227" t="s">
        <v>69</v>
      </c>
      <c r="BA8" s="228"/>
      <c r="BB8" s="228"/>
      <c r="BC8" s="228"/>
      <c r="BD8" s="228"/>
      <c r="BE8" s="228"/>
      <c r="BF8" s="228"/>
      <c r="BG8" s="228"/>
      <c r="BH8" s="229"/>
      <c r="BI8" s="67"/>
      <c r="BJ8" s="68"/>
      <c r="BK8" s="69"/>
      <c r="BL8" s="25"/>
      <c r="BM8" s="182">
        <f>IF(SUM(AE8,AG8:BL8)/2&lt;=60,SUM(AE8,AG8:BL8)/2,60)</f>
        <v>21.5</v>
      </c>
      <c r="BN8" s="23">
        <v>5</v>
      </c>
      <c r="BO8" s="24">
        <v>5</v>
      </c>
      <c r="BP8" s="183">
        <f t="shared" ref="BP8:BP30" si="3">IF(SUM(BM8,BN8:BO8)&lt;=100,SUM(BM8,BN8:BO8),100)</f>
        <v>31.5</v>
      </c>
      <c r="BQ8" s="43" t="str">
        <f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FX</v>
      </c>
      <c r="BR8" s="108">
        <f>IF(BP8&lt;50,2,IF(BP8&lt;74,3,IF(BP8&lt;87,4,5)))</f>
        <v>2</v>
      </c>
      <c r="BS8" s="230"/>
      <c r="BT8" s="234"/>
      <c r="BU8" s="234"/>
      <c r="BV8" s="234"/>
      <c r="BW8" s="234"/>
      <c r="BX8" s="234"/>
      <c r="BY8" s="234"/>
      <c r="BZ8" s="234"/>
      <c r="CA8" s="235"/>
    </row>
    <row r="9" spans="1:79" ht="15.75" customHeight="1" x14ac:dyDescent="0.25">
      <c r="A9" s="93">
        <v>2</v>
      </c>
      <c r="B9" s="149" t="s">
        <v>27</v>
      </c>
      <c r="C9" s="113"/>
      <c r="D9" s="113"/>
      <c r="E9" s="10"/>
      <c r="F9" s="208"/>
      <c r="G9" s="13">
        <v>1</v>
      </c>
      <c r="H9" s="10"/>
      <c r="I9" s="10"/>
      <c r="J9" s="186"/>
      <c r="K9" s="47">
        <v>1</v>
      </c>
      <c r="L9" s="11"/>
      <c r="M9" s="186"/>
      <c r="N9" s="11"/>
      <c r="O9" s="10"/>
      <c r="P9" s="12"/>
      <c r="Q9" s="181">
        <f>IF(SUM(C9:P9)/2&lt;=21,SUM(C9:P9)/2,21)</f>
        <v>1</v>
      </c>
      <c r="R9" s="40">
        <f t="shared" si="0"/>
        <v>0</v>
      </c>
      <c r="S9" s="13"/>
      <c r="T9" s="11">
        <v>4</v>
      </c>
      <c r="U9" s="107"/>
      <c r="V9" s="12"/>
      <c r="W9" s="13"/>
      <c r="X9" s="12"/>
      <c r="Y9" s="10"/>
      <c r="Z9" s="58"/>
      <c r="AA9" s="47"/>
      <c r="AB9" s="11"/>
      <c r="AC9" s="10"/>
      <c r="AD9" s="11"/>
      <c r="AE9" s="181">
        <f t="shared" si="1"/>
        <v>2.5</v>
      </c>
      <c r="AF9" s="40">
        <f t="shared" si="2"/>
        <v>0</v>
      </c>
      <c r="AG9" s="13"/>
      <c r="AH9" s="11"/>
      <c r="AI9" s="107"/>
      <c r="AJ9" s="170"/>
      <c r="AK9" s="167">
        <v>5</v>
      </c>
      <c r="AL9" s="107">
        <v>4</v>
      </c>
      <c r="AM9" s="107">
        <v>4</v>
      </c>
      <c r="AN9" s="63">
        <v>4</v>
      </c>
      <c r="AO9" s="10">
        <v>4</v>
      </c>
      <c r="AP9" s="107">
        <v>4</v>
      </c>
      <c r="AQ9" s="196">
        <v>4</v>
      </c>
      <c r="AR9" s="199"/>
      <c r="AS9" s="21"/>
      <c r="AT9" s="21"/>
      <c r="AU9" s="21"/>
      <c r="AV9" s="21"/>
      <c r="AW9" s="21"/>
      <c r="AX9" s="200"/>
      <c r="AY9" s="171"/>
      <c r="AZ9" s="227" t="s">
        <v>84</v>
      </c>
      <c r="BA9" s="228"/>
      <c r="BB9" s="228"/>
      <c r="BC9" s="228"/>
      <c r="BD9" s="228"/>
      <c r="BE9" s="228"/>
      <c r="BF9" s="228"/>
      <c r="BG9" s="228"/>
      <c r="BH9" s="229"/>
      <c r="BI9" s="67"/>
      <c r="BJ9" s="68"/>
      <c r="BK9" s="69"/>
      <c r="BL9" s="25"/>
      <c r="BM9" s="182">
        <f t="shared" ref="BM9:BM30" si="4">IF(SUM(AE9,AG9:BL9)/2&lt;=60,SUM(AE9,AG9:BL9)/2,60)</f>
        <v>15.75</v>
      </c>
      <c r="BN9" s="14">
        <v>4</v>
      </c>
      <c r="BO9" s="106">
        <v>4</v>
      </c>
      <c r="BP9" s="183">
        <f t="shared" si="3"/>
        <v>23.75</v>
      </c>
      <c r="BQ9" s="43" t="str">
        <f t="shared" ref="BQ9:BQ30" si="5">IF(BP9&lt;25,"F",IF(BP9&lt;50,"FX",IF(BP9&lt;60,"E",IF(BP9&lt;64,"D-",IF(BP9&lt;67,"D",IF(BP9&lt;70,"D+",IF(BP9&lt;74,"C-",IF(BP9&lt;77,"C",IF(BP9&lt;80,"C+",IF(BP9&lt;84,"B-",IF(BP9&lt;87,"B",IF(BP9&lt;90,"B+",IF(BP9&lt;94,"A-",IF(BP9&lt;97,"A","A+"))))))))))))))</f>
        <v>F</v>
      </c>
      <c r="BR9" s="108">
        <f t="shared" ref="BR9:BR30" si="6">IF(BP9&lt;50,2,IF(BP9&lt;74,3,IF(BP9&lt;87,4,5)))</f>
        <v>2</v>
      </c>
      <c r="BS9" s="230"/>
      <c r="BT9" s="234"/>
      <c r="BU9" s="234"/>
      <c r="BV9" s="234"/>
      <c r="BW9" s="234"/>
      <c r="BX9" s="234"/>
      <c r="BY9" s="234"/>
      <c r="BZ9" s="234"/>
      <c r="CA9" s="235"/>
    </row>
    <row r="10" spans="1:79" ht="15" customHeight="1" x14ac:dyDescent="0.25">
      <c r="A10" s="93">
        <v>3</v>
      </c>
      <c r="B10" s="149" t="s">
        <v>28</v>
      </c>
      <c r="C10" s="113">
        <v>1</v>
      </c>
      <c r="D10" s="113"/>
      <c r="E10" s="10">
        <v>5</v>
      </c>
      <c r="F10" s="208">
        <v>4</v>
      </c>
      <c r="G10" s="13">
        <v>1</v>
      </c>
      <c r="H10" s="10">
        <v>4</v>
      </c>
      <c r="I10" s="10">
        <v>5</v>
      </c>
      <c r="J10" s="186">
        <v>4</v>
      </c>
      <c r="K10" s="47"/>
      <c r="L10" s="11"/>
      <c r="M10" s="186"/>
      <c r="N10" s="11"/>
      <c r="O10" s="10"/>
      <c r="P10" s="12"/>
      <c r="Q10" s="181">
        <f t="shared" ref="Q10:Q30" si="7">IF(SUM(C10:P10)/2&lt;=21,SUM(C10:P10)/2,21)</f>
        <v>12</v>
      </c>
      <c r="R10" s="40">
        <f t="shared" si="0"/>
        <v>1</v>
      </c>
      <c r="S10" s="13"/>
      <c r="T10" s="11">
        <v>4</v>
      </c>
      <c r="U10" s="10">
        <v>4</v>
      </c>
      <c r="V10" s="12"/>
      <c r="W10" s="13"/>
      <c r="X10" s="12"/>
      <c r="Y10" s="10"/>
      <c r="Z10" s="58"/>
      <c r="AA10" s="47"/>
      <c r="AB10" s="11"/>
      <c r="AC10" s="10"/>
      <c r="AD10" s="11"/>
      <c r="AE10" s="181">
        <f t="shared" si="1"/>
        <v>10</v>
      </c>
      <c r="AF10" s="40">
        <f t="shared" si="2"/>
        <v>0</v>
      </c>
      <c r="AG10" s="13"/>
      <c r="AH10" s="11"/>
      <c r="AI10" s="107"/>
      <c r="AJ10" s="170"/>
      <c r="AK10" s="167"/>
      <c r="AL10" s="107"/>
      <c r="AM10" s="107"/>
      <c r="AN10" s="63"/>
      <c r="AO10" s="10"/>
      <c r="AP10" s="107"/>
      <c r="AQ10" s="196"/>
      <c r="AR10" s="199"/>
      <c r="AS10" s="21"/>
      <c r="AT10" s="21"/>
      <c r="AU10" s="21"/>
      <c r="AV10" s="21"/>
      <c r="AW10" s="21"/>
      <c r="AX10" s="200"/>
      <c r="AY10" s="201"/>
      <c r="AZ10" s="227" t="s">
        <v>74</v>
      </c>
      <c r="BA10" s="228"/>
      <c r="BB10" s="228"/>
      <c r="BC10" s="228"/>
      <c r="BD10" s="228"/>
      <c r="BE10" s="228"/>
      <c r="BF10" s="228"/>
      <c r="BG10" s="228"/>
      <c r="BH10" s="229"/>
      <c r="BI10" s="67"/>
      <c r="BJ10" s="68"/>
      <c r="BK10" s="69"/>
      <c r="BL10" s="25"/>
      <c r="BM10" s="182">
        <f t="shared" si="4"/>
        <v>5</v>
      </c>
      <c r="BN10" s="23"/>
      <c r="BO10" s="24"/>
      <c r="BP10" s="183">
        <f t="shared" si="3"/>
        <v>5</v>
      </c>
      <c r="BQ10" s="43" t="str">
        <f t="shared" si="5"/>
        <v>F</v>
      </c>
      <c r="BR10" s="108">
        <f t="shared" si="6"/>
        <v>2</v>
      </c>
      <c r="BS10" s="230"/>
      <c r="BT10" s="234"/>
      <c r="BU10" s="234"/>
      <c r="BV10" s="234"/>
      <c r="BW10" s="234"/>
      <c r="BX10" s="234"/>
      <c r="BY10" s="234"/>
      <c r="BZ10" s="234"/>
      <c r="CA10" s="235"/>
    </row>
    <row r="11" spans="1:79" ht="15" customHeight="1" x14ac:dyDescent="0.25">
      <c r="A11" s="93">
        <v>4</v>
      </c>
      <c r="B11" s="149" t="s">
        <v>29</v>
      </c>
      <c r="C11" s="113">
        <v>1</v>
      </c>
      <c r="D11" s="113"/>
      <c r="E11" s="10">
        <v>5</v>
      </c>
      <c r="F11" s="208"/>
      <c r="G11" s="211">
        <v>1</v>
      </c>
      <c r="H11" s="10">
        <v>4</v>
      </c>
      <c r="I11" s="10"/>
      <c r="J11" s="186"/>
      <c r="K11" s="47">
        <v>1</v>
      </c>
      <c r="L11" s="11"/>
      <c r="M11" s="186"/>
      <c r="N11" s="11"/>
      <c r="O11" s="10">
        <v>5</v>
      </c>
      <c r="P11" s="12"/>
      <c r="Q11" s="181">
        <f t="shared" si="7"/>
        <v>8.5</v>
      </c>
      <c r="R11" s="40">
        <f t="shared" si="0"/>
        <v>1</v>
      </c>
      <c r="S11" s="13"/>
      <c r="T11" s="11">
        <v>4</v>
      </c>
      <c r="U11" s="10"/>
      <c r="V11" s="12"/>
      <c r="W11" s="13"/>
      <c r="X11" s="12"/>
      <c r="Y11" s="10"/>
      <c r="Z11" s="58"/>
      <c r="AA11" s="47"/>
      <c r="AB11" s="11"/>
      <c r="AC11" s="10"/>
      <c r="AD11" s="11"/>
      <c r="AE11" s="181">
        <f t="shared" si="1"/>
        <v>6.25</v>
      </c>
      <c r="AF11" s="40">
        <f t="shared" si="2"/>
        <v>0</v>
      </c>
      <c r="AG11" s="13"/>
      <c r="AH11" s="11"/>
      <c r="AI11" s="107"/>
      <c r="AJ11" s="170"/>
      <c r="AK11" s="167">
        <v>5</v>
      </c>
      <c r="AL11" s="107">
        <v>5</v>
      </c>
      <c r="AM11" s="107">
        <v>5</v>
      </c>
      <c r="AN11" s="63">
        <v>5</v>
      </c>
      <c r="AO11" s="10">
        <v>5</v>
      </c>
      <c r="AP11" s="107">
        <v>5</v>
      </c>
      <c r="AQ11" s="196">
        <v>5</v>
      </c>
      <c r="AR11" s="199">
        <v>5</v>
      </c>
      <c r="AS11" s="21">
        <v>5</v>
      </c>
      <c r="AT11" s="21">
        <v>5</v>
      </c>
      <c r="AU11" s="21">
        <v>5</v>
      </c>
      <c r="AV11" s="21"/>
      <c r="AW11" s="21"/>
      <c r="AX11" s="200"/>
      <c r="AY11" s="171">
        <v>2</v>
      </c>
      <c r="AZ11" s="227" t="s">
        <v>67</v>
      </c>
      <c r="BA11" s="228"/>
      <c r="BB11" s="228"/>
      <c r="BC11" s="228"/>
      <c r="BD11" s="228"/>
      <c r="BE11" s="228"/>
      <c r="BF11" s="228"/>
      <c r="BG11" s="228"/>
      <c r="BH11" s="229"/>
      <c r="BI11" s="67"/>
      <c r="BJ11" s="68"/>
      <c r="BK11" s="69"/>
      <c r="BL11" s="25"/>
      <c r="BM11" s="182">
        <f t="shared" si="4"/>
        <v>31.625</v>
      </c>
      <c r="BN11" s="14">
        <v>5</v>
      </c>
      <c r="BO11" s="106">
        <v>4</v>
      </c>
      <c r="BP11" s="183">
        <f t="shared" si="3"/>
        <v>40.625</v>
      </c>
      <c r="BQ11" s="43" t="str">
        <f t="shared" si="5"/>
        <v>FX</v>
      </c>
      <c r="BR11" s="108">
        <f t="shared" si="6"/>
        <v>2</v>
      </c>
      <c r="BS11" s="230"/>
      <c r="BT11" s="228"/>
      <c r="BU11" s="228"/>
      <c r="BV11" s="228"/>
      <c r="BW11" s="228"/>
      <c r="BX11" s="228"/>
      <c r="BY11" s="228"/>
      <c r="BZ11" s="228"/>
      <c r="CA11" s="229"/>
    </row>
    <row r="12" spans="1:79" ht="16.5" customHeight="1" x14ac:dyDescent="0.25">
      <c r="A12" s="93">
        <v>5</v>
      </c>
      <c r="B12" s="149" t="s">
        <v>30</v>
      </c>
      <c r="C12" s="113">
        <v>1</v>
      </c>
      <c r="D12" s="113"/>
      <c r="E12" s="10"/>
      <c r="F12" s="208">
        <v>4</v>
      </c>
      <c r="G12" s="13"/>
      <c r="H12" s="10">
        <v>5</v>
      </c>
      <c r="I12" s="10">
        <v>4</v>
      </c>
      <c r="J12" s="186"/>
      <c r="K12" s="47"/>
      <c r="L12" s="11"/>
      <c r="M12" s="186">
        <v>4</v>
      </c>
      <c r="N12" s="11"/>
      <c r="O12" s="10"/>
      <c r="P12" s="12"/>
      <c r="Q12" s="181">
        <f t="shared" si="7"/>
        <v>9</v>
      </c>
      <c r="R12" s="40">
        <f t="shared" si="0"/>
        <v>1</v>
      </c>
      <c r="S12" s="13"/>
      <c r="T12" s="11"/>
      <c r="U12" s="10"/>
      <c r="V12" s="12"/>
      <c r="W12" s="13"/>
      <c r="X12" s="12"/>
      <c r="Y12" s="10"/>
      <c r="Z12" s="58"/>
      <c r="AA12" s="47"/>
      <c r="AB12" s="11"/>
      <c r="AC12" s="10"/>
      <c r="AD12" s="11"/>
      <c r="AE12" s="181">
        <f t="shared" si="1"/>
        <v>4.5</v>
      </c>
      <c r="AF12" s="40">
        <f t="shared" si="2"/>
        <v>0</v>
      </c>
      <c r="AG12" s="13"/>
      <c r="AH12" s="11"/>
      <c r="AI12" s="107"/>
      <c r="AJ12" s="170"/>
      <c r="AK12" s="167">
        <v>5</v>
      </c>
      <c r="AL12" s="107">
        <v>5</v>
      </c>
      <c r="AM12" s="107">
        <v>5</v>
      </c>
      <c r="AN12" s="63">
        <v>1</v>
      </c>
      <c r="AO12" s="10">
        <v>1</v>
      </c>
      <c r="AP12" s="107">
        <v>1</v>
      </c>
      <c r="AQ12" s="196">
        <v>1</v>
      </c>
      <c r="AR12" s="199"/>
      <c r="AS12" s="21"/>
      <c r="AT12" s="21"/>
      <c r="AU12" s="21"/>
      <c r="AV12" s="21"/>
      <c r="AW12" s="21">
        <v>2</v>
      </c>
      <c r="AX12" s="200"/>
      <c r="AY12" s="171">
        <v>3</v>
      </c>
      <c r="AZ12" s="227" t="s">
        <v>63</v>
      </c>
      <c r="BA12" s="228"/>
      <c r="BB12" s="228"/>
      <c r="BC12" s="228"/>
      <c r="BD12" s="228"/>
      <c r="BE12" s="228"/>
      <c r="BF12" s="228"/>
      <c r="BG12" s="228"/>
      <c r="BH12" s="229"/>
      <c r="BI12" s="67"/>
      <c r="BJ12" s="68"/>
      <c r="BK12" s="69"/>
      <c r="BL12" s="25"/>
      <c r="BM12" s="182">
        <f t="shared" si="4"/>
        <v>14.25</v>
      </c>
      <c r="BN12" s="14">
        <v>5</v>
      </c>
      <c r="BO12" s="106">
        <v>5</v>
      </c>
      <c r="BP12" s="183">
        <f t="shared" si="3"/>
        <v>24.25</v>
      </c>
      <c r="BQ12" s="43" t="str">
        <f t="shared" si="5"/>
        <v>F</v>
      </c>
      <c r="BR12" s="108">
        <f t="shared" si="6"/>
        <v>2</v>
      </c>
      <c r="BS12" s="227"/>
      <c r="BT12" s="228"/>
      <c r="BU12" s="228"/>
      <c r="BV12" s="228"/>
      <c r="BW12" s="228"/>
      <c r="BX12" s="228"/>
      <c r="BY12" s="228"/>
      <c r="BZ12" s="228"/>
      <c r="CA12" s="229"/>
    </row>
    <row r="13" spans="1:79" ht="15" customHeight="1" x14ac:dyDescent="0.25">
      <c r="A13" s="93">
        <v>6</v>
      </c>
      <c r="B13" s="149" t="s">
        <v>31</v>
      </c>
      <c r="C13" s="113">
        <v>1</v>
      </c>
      <c r="D13" s="113"/>
      <c r="E13" s="10">
        <v>5</v>
      </c>
      <c r="F13" s="208">
        <v>5</v>
      </c>
      <c r="G13" s="13">
        <v>1</v>
      </c>
      <c r="H13" s="10">
        <v>4</v>
      </c>
      <c r="I13" s="10"/>
      <c r="J13" s="186">
        <v>4</v>
      </c>
      <c r="K13" s="47"/>
      <c r="L13" s="11"/>
      <c r="M13" s="186"/>
      <c r="N13" s="11"/>
      <c r="O13" s="10">
        <v>5</v>
      </c>
      <c r="P13" s="12"/>
      <c r="Q13" s="181">
        <f t="shared" si="7"/>
        <v>12.5</v>
      </c>
      <c r="R13" s="40">
        <f t="shared" si="0"/>
        <v>1</v>
      </c>
      <c r="S13" s="13"/>
      <c r="T13" s="11">
        <v>4</v>
      </c>
      <c r="U13" s="10">
        <v>4</v>
      </c>
      <c r="V13" s="135"/>
      <c r="W13" s="13"/>
      <c r="X13" s="135"/>
      <c r="Y13" s="132"/>
      <c r="Z13" s="50"/>
      <c r="AA13" s="47"/>
      <c r="AB13" s="11"/>
      <c r="AC13" s="10"/>
      <c r="AD13" s="11"/>
      <c r="AE13" s="181">
        <f t="shared" si="1"/>
        <v>10.25</v>
      </c>
      <c r="AF13" s="40">
        <f t="shared" si="2"/>
        <v>0</v>
      </c>
      <c r="AG13" s="13"/>
      <c r="AH13" s="11"/>
      <c r="AI13" s="107"/>
      <c r="AJ13" s="170"/>
      <c r="AK13" s="167">
        <v>5</v>
      </c>
      <c r="AL13" s="107">
        <v>5</v>
      </c>
      <c r="AM13" s="107">
        <v>5</v>
      </c>
      <c r="AN13" s="63">
        <v>5</v>
      </c>
      <c r="AO13" s="10">
        <v>5</v>
      </c>
      <c r="AP13" s="106">
        <v>5</v>
      </c>
      <c r="AQ13" s="196">
        <v>5</v>
      </c>
      <c r="AR13" s="199"/>
      <c r="AS13" s="21"/>
      <c r="AT13" s="21"/>
      <c r="AU13" s="21"/>
      <c r="AV13" s="21"/>
      <c r="AW13" s="21">
        <v>2</v>
      </c>
      <c r="AX13" s="202"/>
      <c r="AY13" s="171">
        <v>3</v>
      </c>
      <c r="AZ13" s="227" t="s">
        <v>65</v>
      </c>
      <c r="BA13" s="228"/>
      <c r="BB13" s="228"/>
      <c r="BC13" s="228"/>
      <c r="BD13" s="228"/>
      <c r="BE13" s="228"/>
      <c r="BF13" s="228"/>
      <c r="BG13" s="228"/>
      <c r="BH13" s="229"/>
      <c r="BI13" s="67"/>
      <c r="BJ13" s="68"/>
      <c r="BK13" s="69"/>
      <c r="BL13" s="25"/>
      <c r="BM13" s="182">
        <f t="shared" si="4"/>
        <v>25.125</v>
      </c>
      <c r="BN13" s="14">
        <v>5</v>
      </c>
      <c r="BO13" s="106">
        <v>5</v>
      </c>
      <c r="BP13" s="183">
        <f t="shared" si="3"/>
        <v>35.125</v>
      </c>
      <c r="BQ13" s="43" t="str">
        <f t="shared" si="5"/>
        <v>FX</v>
      </c>
      <c r="BR13" s="108">
        <f t="shared" si="6"/>
        <v>2</v>
      </c>
      <c r="BS13" s="230"/>
      <c r="BT13" s="231"/>
      <c r="BU13" s="231"/>
      <c r="BV13" s="231"/>
      <c r="BW13" s="231"/>
      <c r="BX13" s="231"/>
      <c r="BY13" s="231"/>
      <c r="BZ13" s="231"/>
      <c r="CA13" s="232"/>
    </row>
    <row r="14" spans="1:79" ht="14.25" customHeight="1" x14ac:dyDescent="0.25">
      <c r="A14" s="93">
        <v>7</v>
      </c>
      <c r="B14" s="149" t="s">
        <v>32</v>
      </c>
      <c r="C14" s="113">
        <v>1</v>
      </c>
      <c r="D14" s="113"/>
      <c r="E14" s="10"/>
      <c r="F14" s="208"/>
      <c r="G14" s="13">
        <v>1</v>
      </c>
      <c r="H14" s="180"/>
      <c r="I14" s="180"/>
      <c r="J14" s="186">
        <v>4</v>
      </c>
      <c r="K14" s="47"/>
      <c r="L14" s="11"/>
      <c r="M14" s="186">
        <v>4</v>
      </c>
      <c r="N14" s="11"/>
      <c r="O14" s="10"/>
      <c r="P14" s="12"/>
      <c r="Q14" s="181">
        <f t="shared" si="7"/>
        <v>5</v>
      </c>
      <c r="R14" s="40">
        <f t="shared" si="0"/>
        <v>0</v>
      </c>
      <c r="S14" s="13"/>
      <c r="T14" s="11">
        <v>4</v>
      </c>
      <c r="U14" s="10">
        <v>5</v>
      </c>
      <c r="V14" s="135"/>
      <c r="W14" s="13"/>
      <c r="X14" s="135"/>
      <c r="Y14" s="132"/>
      <c r="Z14" s="50"/>
      <c r="AA14" s="47"/>
      <c r="AB14" s="11"/>
      <c r="AC14" s="10"/>
      <c r="AD14" s="11"/>
      <c r="AE14" s="181">
        <f t="shared" si="1"/>
        <v>7</v>
      </c>
      <c r="AF14" s="40">
        <f t="shared" si="2"/>
        <v>0</v>
      </c>
      <c r="AG14" s="13"/>
      <c r="AH14" s="11"/>
      <c r="AI14" s="107"/>
      <c r="AJ14" s="170"/>
      <c r="AK14" s="167"/>
      <c r="AL14" s="107"/>
      <c r="AM14" s="107"/>
      <c r="AN14" s="63"/>
      <c r="AO14" s="10"/>
      <c r="AP14" s="107"/>
      <c r="AQ14" s="196"/>
      <c r="AR14" s="199"/>
      <c r="AS14" s="21"/>
      <c r="AT14" s="21"/>
      <c r="AU14" s="21"/>
      <c r="AV14" s="21"/>
      <c r="AW14" s="21">
        <v>2</v>
      </c>
      <c r="AX14" s="200"/>
      <c r="AY14" s="171">
        <v>2</v>
      </c>
      <c r="AZ14" s="227" t="s">
        <v>75</v>
      </c>
      <c r="BA14" s="228"/>
      <c r="BB14" s="228"/>
      <c r="BC14" s="228"/>
      <c r="BD14" s="228"/>
      <c r="BE14" s="228"/>
      <c r="BF14" s="228"/>
      <c r="BG14" s="228"/>
      <c r="BH14" s="229"/>
      <c r="BI14" s="67"/>
      <c r="BJ14" s="68"/>
      <c r="BK14" s="69"/>
      <c r="BL14" s="25"/>
      <c r="BM14" s="182">
        <f t="shared" si="4"/>
        <v>5.5</v>
      </c>
      <c r="BN14" s="14"/>
      <c r="BO14" s="106"/>
      <c r="BP14" s="183">
        <f t="shared" si="3"/>
        <v>5.5</v>
      </c>
      <c r="BQ14" s="43" t="str">
        <f t="shared" si="5"/>
        <v>F</v>
      </c>
      <c r="BR14" s="108">
        <f t="shared" si="6"/>
        <v>2</v>
      </c>
      <c r="BS14" s="233"/>
      <c r="BT14" s="234"/>
      <c r="BU14" s="234"/>
      <c r="BV14" s="234"/>
      <c r="BW14" s="234"/>
      <c r="BX14" s="234"/>
      <c r="BY14" s="234"/>
      <c r="BZ14" s="234"/>
      <c r="CA14" s="235"/>
    </row>
    <row r="15" spans="1:79" ht="15.75" customHeight="1" x14ac:dyDescent="0.25">
      <c r="A15" s="93">
        <v>8</v>
      </c>
      <c r="B15" s="149" t="s">
        <v>33</v>
      </c>
      <c r="C15" s="113"/>
      <c r="D15" s="113"/>
      <c r="E15" s="10">
        <v>3</v>
      </c>
      <c r="F15" s="208"/>
      <c r="G15" s="13"/>
      <c r="H15" s="10"/>
      <c r="I15" s="10"/>
      <c r="J15" s="186"/>
      <c r="K15" s="47"/>
      <c r="L15" s="11"/>
      <c r="M15" s="186"/>
      <c r="N15" s="11"/>
      <c r="O15" s="10"/>
      <c r="P15" s="12"/>
      <c r="Q15" s="181">
        <f t="shared" si="7"/>
        <v>1.5</v>
      </c>
      <c r="R15" s="40">
        <f t="shared" si="0"/>
        <v>0</v>
      </c>
      <c r="S15" s="13"/>
      <c r="T15" s="11">
        <v>4</v>
      </c>
      <c r="U15" s="10"/>
      <c r="V15" s="135"/>
      <c r="W15" s="13"/>
      <c r="X15" s="135"/>
      <c r="Y15" s="132"/>
      <c r="Z15" s="50"/>
      <c r="AA15" s="47"/>
      <c r="AB15" s="11"/>
      <c r="AC15" s="10"/>
      <c r="AD15" s="11"/>
      <c r="AE15" s="181">
        <f t="shared" si="1"/>
        <v>2.75</v>
      </c>
      <c r="AF15" s="40">
        <f t="shared" si="2"/>
        <v>0</v>
      </c>
      <c r="AG15" s="13"/>
      <c r="AH15" s="11"/>
      <c r="AI15" s="107"/>
      <c r="AJ15" s="170"/>
      <c r="AK15" s="167">
        <v>4</v>
      </c>
      <c r="AL15" s="107">
        <v>4</v>
      </c>
      <c r="AM15" s="107">
        <v>4</v>
      </c>
      <c r="AN15" s="63">
        <v>4</v>
      </c>
      <c r="AO15" s="10">
        <v>4</v>
      </c>
      <c r="AP15" s="107">
        <v>4</v>
      </c>
      <c r="AQ15" s="196">
        <v>4</v>
      </c>
      <c r="AR15" s="199"/>
      <c r="AS15" s="21"/>
      <c r="AT15" s="21"/>
      <c r="AU15" s="21"/>
      <c r="AV15" s="21"/>
      <c r="AW15" s="21"/>
      <c r="AX15" s="200"/>
      <c r="AY15" s="171"/>
      <c r="AZ15" s="227" t="s">
        <v>81</v>
      </c>
      <c r="BA15" s="228"/>
      <c r="BB15" s="228"/>
      <c r="BC15" s="228"/>
      <c r="BD15" s="228"/>
      <c r="BE15" s="228"/>
      <c r="BF15" s="228"/>
      <c r="BG15" s="228"/>
      <c r="BH15" s="229"/>
      <c r="BI15" s="67"/>
      <c r="BJ15" s="68"/>
      <c r="BK15" s="69"/>
      <c r="BL15" s="25"/>
      <c r="BM15" s="182">
        <f t="shared" si="4"/>
        <v>15.375</v>
      </c>
      <c r="BN15" s="14"/>
      <c r="BO15" s="106"/>
      <c r="BP15" s="183">
        <f t="shared" si="3"/>
        <v>15.375</v>
      </c>
      <c r="BQ15" s="43" t="str">
        <f t="shared" si="5"/>
        <v>F</v>
      </c>
      <c r="BR15" s="108">
        <f t="shared" si="6"/>
        <v>2</v>
      </c>
      <c r="BS15" s="236"/>
      <c r="BT15" s="234"/>
      <c r="BU15" s="234"/>
      <c r="BV15" s="234"/>
      <c r="BW15" s="234"/>
      <c r="BX15" s="234"/>
      <c r="BY15" s="234"/>
      <c r="BZ15" s="234"/>
      <c r="CA15" s="235"/>
    </row>
    <row r="16" spans="1:79" ht="15.75" customHeight="1" x14ac:dyDescent="0.25">
      <c r="A16" s="94">
        <v>9</v>
      </c>
      <c r="B16" s="149" t="s">
        <v>34</v>
      </c>
      <c r="C16" s="10">
        <v>1</v>
      </c>
      <c r="D16" s="10"/>
      <c r="E16" s="10">
        <v>3</v>
      </c>
      <c r="F16" s="208"/>
      <c r="G16" s="13"/>
      <c r="H16" s="180">
        <v>3</v>
      </c>
      <c r="I16" s="180"/>
      <c r="J16" s="186"/>
      <c r="K16" s="47">
        <v>1</v>
      </c>
      <c r="L16" s="11"/>
      <c r="M16" s="186"/>
      <c r="N16" s="11"/>
      <c r="O16" s="151"/>
      <c r="P16" s="12"/>
      <c r="Q16" s="181">
        <f t="shared" si="7"/>
        <v>4</v>
      </c>
      <c r="R16" s="40">
        <f t="shared" si="0"/>
        <v>0</v>
      </c>
      <c r="S16" s="22"/>
      <c r="T16" s="11">
        <v>4</v>
      </c>
      <c r="U16" s="107"/>
      <c r="V16" s="135"/>
      <c r="W16" s="218"/>
      <c r="X16" s="135"/>
      <c r="Y16" s="10"/>
      <c r="Z16" s="50"/>
      <c r="AA16" s="166"/>
      <c r="AB16" s="11"/>
      <c r="AC16" s="107"/>
      <c r="AD16" s="11"/>
      <c r="AE16" s="181">
        <f t="shared" si="1"/>
        <v>4</v>
      </c>
      <c r="AF16" s="40">
        <f t="shared" si="2"/>
        <v>0</v>
      </c>
      <c r="AG16" s="22"/>
      <c r="AH16" s="11"/>
      <c r="AI16" s="107"/>
      <c r="AJ16" s="170"/>
      <c r="AK16" s="167">
        <v>5</v>
      </c>
      <c r="AL16" s="107">
        <v>5</v>
      </c>
      <c r="AM16" s="107">
        <v>5</v>
      </c>
      <c r="AN16" s="63">
        <v>5</v>
      </c>
      <c r="AO16" s="10">
        <v>5</v>
      </c>
      <c r="AP16" s="107">
        <v>5</v>
      </c>
      <c r="AQ16" s="196">
        <v>5</v>
      </c>
      <c r="AR16" s="199"/>
      <c r="AS16" s="21"/>
      <c r="AT16" s="21"/>
      <c r="AU16" s="21"/>
      <c r="AV16" s="21"/>
      <c r="AW16" s="21"/>
      <c r="AX16" s="200"/>
      <c r="AY16" s="171">
        <v>3</v>
      </c>
      <c r="AZ16" s="227" t="s">
        <v>80</v>
      </c>
      <c r="BA16" s="228"/>
      <c r="BB16" s="228"/>
      <c r="BC16" s="228"/>
      <c r="BD16" s="228"/>
      <c r="BE16" s="228"/>
      <c r="BF16" s="228"/>
      <c r="BG16" s="228"/>
      <c r="BH16" s="229"/>
      <c r="BI16" s="67"/>
      <c r="BJ16" s="68"/>
      <c r="BK16" s="69"/>
      <c r="BL16" s="25"/>
      <c r="BM16" s="182">
        <f t="shared" si="4"/>
        <v>21</v>
      </c>
      <c r="BN16" s="14">
        <v>5</v>
      </c>
      <c r="BO16" s="106">
        <v>5</v>
      </c>
      <c r="BP16" s="183">
        <f t="shared" si="3"/>
        <v>31</v>
      </c>
      <c r="BQ16" s="43" t="str">
        <f t="shared" si="5"/>
        <v>FX</v>
      </c>
      <c r="BR16" s="108">
        <f t="shared" si="6"/>
        <v>2</v>
      </c>
      <c r="BS16" s="233"/>
      <c r="BT16" s="234"/>
      <c r="BU16" s="234"/>
      <c r="BV16" s="234"/>
      <c r="BW16" s="234"/>
      <c r="BX16" s="234"/>
      <c r="BY16" s="234"/>
      <c r="BZ16" s="234"/>
      <c r="CA16" s="235"/>
    </row>
    <row r="17" spans="1:79" ht="15.75" customHeight="1" x14ac:dyDescent="0.25">
      <c r="A17" s="118">
        <v>10</v>
      </c>
      <c r="B17" s="149" t="s">
        <v>35</v>
      </c>
      <c r="C17" s="10">
        <v>1</v>
      </c>
      <c r="D17" s="10">
        <v>4</v>
      </c>
      <c r="E17" s="10">
        <v>4</v>
      </c>
      <c r="F17" s="208">
        <v>5</v>
      </c>
      <c r="G17" s="13">
        <v>1</v>
      </c>
      <c r="H17" s="10">
        <v>4</v>
      </c>
      <c r="I17" s="10"/>
      <c r="J17" s="186"/>
      <c r="K17" s="47">
        <v>1</v>
      </c>
      <c r="L17" s="11"/>
      <c r="M17" s="186">
        <v>5</v>
      </c>
      <c r="N17" s="11"/>
      <c r="O17" s="151">
        <v>5</v>
      </c>
      <c r="P17" s="11"/>
      <c r="Q17" s="181">
        <f t="shared" si="7"/>
        <v>15</v>
      </c>
      <c r="R17" s="40">
        <f t="shared" si="0"/>
        <v>2</v>
      </c>
      <c r="S17" s="13"/>
      <c r="T17" s="11">
        <v>4</v>
      </c>
      <c r="U17" s="10">
        <v>4</v>
      </c>
      <c r="V17" s="135"/>
      <c r="W17" s="13"/>
      <c r="X17" s="135"/>
      <c r="Y17" s="132"/>
      <c r="Z17" s="50"/>
      <c r="AA17" s="166"/>
      <c r="AB17" s="11"/>
      <c r="AC17" s="107"/>
      <c r="AD17" s="11"/>
      <c r="AE17" s="181">
        <f t="shared" si="1"/>
        <v>11.5</v>
      </c>
      <c r="AF17" s="40">
        <f t="shared" si="2"/>
        <v>0</v>
      </c>
      <c r="AG17" s="22"/>
      <c r="AH17" s="11"/>
      <c r="AI17" s="107"/>
      <c r="AJ17" s="170"/>
      <c r="AK17" s="167">
        <v>5</v>
      </c>
      <c r="AL17" s="107">
        <v>5</v>
      </c>
      <c r="AM17" s="107">
        <v>5</v>
      </c>
      <c r="AN17" s="63">
        <v>5</v>
      </c>
      <c r="AO17" s="10">
        <v>5</v>
      </c>
      <c r="AP17" s="107">
        <v>5</v>
      </c>
      <c r="AQ17" s="196">
        <v>5</v>
      </c>
      <c r="AR17" s="199"/>
      <c r="AS17" s="21"/>
      <c r="AT17" s="21"/>
      <c r="AU17" s="21"/>
      <c r="AV17" s="21"/>
      <c r="AW17" s="21">
        <v>2</v>
      </c>
      <c r="AX17" s="200"/>
      <c r="AY17" s="171"/>
      <c r="AZ17" s="227" t="s">
        <v>77</v>
      </c>
      <c r="BA17" s="228"/>
      <c r="BB17" s="228"/>
      <c r="BC17" s="228"/>
      <c r="BD17" s="228"/>
      <c r="BE17" s="228"/>
      <c r="BF17" s="228"/>
      <c r="BG17" s="228"/>
      <c r="BH17" s="229"/>
      <c r="BI17" s="67"/>
      <c r="BJ17" s="68"/>
      <c r="BK17" s="69"/>
      <c r="BL17" s="25"/>
      <c r="BM17" s="182">
        <f t="shared" si="4"/>
        <v>24.25</v>
      </c>
      <c r="BN17" s="14">
        <v>15</v>
      </c>
      <c r="BO17" s="106">
        <v>5</v>
      </c>
      <c r="BP17" s="183">
        <f t="shared" si="3"/>
        <v>44.25</v>
      </c>
      <c r="BQ17" s="43" t="str">
        <f t="shared" si="5"/>
        <v>FX</v>
      </c>
      <c r="BR17" s="108">
        <f t="shared" si="6"/>
        <v>2</v>
      </c>
      <c r="BS17" s="230"/>
      <c r="BT17" s="231"/>
      <c r="BU17" s="231"/>
      <c r="BV17" s="231"/>
      <c r="BW17" s="231"/>
      <c r="BX17" s="231"/>
      <c r="BY17" s="231"/>
      <c r="BZ17" s="231"/>
      <c r="CA17" s="232"/>
    </row>
    <row r="18" spans="1:79" ht="15.75" customHeight="1" x14ac:dyDescent="0.25">
      <c r="A18" s="119">
        <v>11</v>
      </c>
      <c r="B18" s="149" t="s">
        <v>36</v>
      </c>
      <c r="C18" s="106">
        <v>1</v>
      </c>
      <c r="D18" s="106">
        <v>4</v>
      </c>
      <c r="E18" s="106"/>
      <c r="F18" s="202">
        <v>5</v>
      </c>
      <c r="G18" s="212"/>
      <c r="H18" s="113"/>
      <c r="I18" s="113">
        <v>5</v>
      </c>
      <c r="J18" s="171">
        <v>5</v>
      </c>
      <c r="K18" s="153">
        <v>1</v>
      </c>
      <c r="L18" s="106"/>
      <c r="M18" s="171">
        <v>5</v>
      </c>
      <c r="N18" s="106"/>
      <c r="O18" s="106">
        <v>5</v>
      </c>
      <c r="P18" s="106">
        <v>5</v>
      </c>
      <c r="Q18" s="181">
        <f t="shared" si="7"/>
        <v>18</v>
      </c>
      <c r="R18" s="40">
        <f t="shared" si="0"/>
        <v>2</v>
      </c>
      <c r="S18" s="14"/>
      <c r="T18" s="106">
        <v>4</v>
      </c>
      <c r="U18" s="106"/>
      <c r="V18" s="136"/>
      <c r="W18" s="219"/>
      <c r="X18" s="136"/>
      <c r="Y18" s="46"/>
      <c r="Z18" s="59"/>
      <c r="AA18" s="154"/>
      <c r="AB18" s="106"/>
      <c r="AC18" s="106"/>
      <c r="AD18" s="106"/>
      <c r="AE18" s="181">
        <f t="shared" si="1"/>
        <v>11</v>
      </c>
      <c r="AF18" s="40">
        <f t="shared" si="2"/>
        <v>0</v>
      </c>
      <c r="AG18" s="14"/>
      <c r="AH18" s="106"/>
      <c r="AI18" s="106"/>
      <c r="AJ18" s="171"/>
      <c r="AK18" s="168">
        <v>5</v>
      </c>
      <c r="AL18" s="106">
        <v>5</v>
      </c>
      <c r="AM18" s="106">
        <v>5</v>
      </c>
      <c r="AN18" s="109">
        <v>5</v>
      </c>
      <c r="AO18" s="106"/>
      <c r="AP18" s="106"/>
      <c r="AQ18" s="197"/>
      <c r="AR18" s="203"/>
      <c r="AS18" s="130"/>
      <c r="AT18" s="130"/>
      <c r="AU18" s="130"/>
      <c r="AV18" s="130"/>
      <c r="AW18" s="130"/>
      <c r="AX18" s="202"/>
      <c r="AY18" s="171">
        <v>3</v>
      </c>
      <c r="AZ18" s="227" t="s">
        <v>79</v>
      </c>
      <c r="BA18" s="228"/>
      <c r="BB18" s="228"/>
      <c r="BC18" s="228"/>
      <c r="BD18" s="228"/>
      <c r="BE18" s="228"/>
      <c r="BF18" s="228"/>
      <c r="BG18" s="228"/>
      <c r="BH18" s="229"/>
      <c r="BI18" s="67"/>
      <c r="BJ18" s="68"/>
      <c r="BK18" s="69"/>
      <c r="BL18" s="25"/>
      <c r="BM18" s="182">
        <f t="shared" si="4"/>
        <v>17</v>
      </c>
      <c r="BN18" s="14">
        <v>5</v>
      </c>
      <c r="BO18" s="106">
        <v>5</v>
      </c>
      <c r="BP18" s="183">
        <f t="shared" si="3"/>
        <v>27</v>
      </c>
      <c r="BQ18" s="43" t="str">
        <f t="shared" si="5"/>
        <v>FX</v>
      </c>
      <c r="BR18" s="108">
        <f t="shared" si="6"/>
        <v>2</v>
      </c>
      <c r="BS18" s="230"/>
      <c r="BT18" s="231"/>
      <c r="BU18" s="231"/>
      <c r="BV18" s="231"/>
      <c r="BW18" s="231"/>
      <c r="BX18" s="231"/>
      <c r="BY18" s="231"/>
      <c r="BZ18" s="231"/>
      <c r="CA18" s="232"/>
    </row>
    <row r="19" spans="1:79" ht="15.75" customHeight="1" x14ac:dyDescent="0.25">
      <c r="A19" s="119">
        <v>12</v>
      </c>
      <c r="B19" s="149" t="s">
        <v>37</v>
      </c>
      <c r="C19" s="106">
        <v>1</v>
      </c>
      <c r="D19" s="106"/>
      <c r="E19" s="106">
        <v>5</v>
      </c>
      <c r="F19" s="202">
        <v>5</v>
      </c>
      <c r="G19" s="212">
        <v>1</v>
      </c>
      <c r="H19" s="113">
        <v>4</v>
      </c>
      <c r="I19" s="113">
        <v>5</v>
      </c>
      <c r="J19" s="171">
        <v>5</v>
      </c>
      <c r="K19" s="153">
        <v>1</v>
      </c>
      <c r="L19" s="106"/>
      <c r="M19" s="171">
        <v>5</v>
      </c>
      <c r="N19" s="106"/>
      <c r="O19" s="106">
        <v>5</v>
      </c>
      <c r="P19" s="106"/>
      <c r="Q19" s="181">
        <f t="shared" si="7"/>
        <v>18.5</v>
      </c>
      <c r="R19" s="40">
        <f t="shared" si="0"/>
        <v>2</v>
      </c>
      <c r="S19" s="14"/>
      <c r="T19" s="106">
        <v>4</v>
      </c>
      <c r="U19" s="106">
        <v>4</v>
      </c>
      <c r="V19" s="136"/>
      <c r="W19" s="219"/>
      <c r="X19" s="136"/>
      <c r="Y19" s="46"/>
      <c r="Z19" s="59"/>
      <c r="AA19" s="154"/>
      <c r="AB19" s="106"/>
      <c r="AC19" s="106"/>
      <c r="AD19" s="106"/>
      <c r="AE19" s="181">
        <f t="shared" si="1"/>
        <v>13.25</v>
      </c>
      <c r="AF19" s="40">
        <f t="shared" si="2"/>
        <v>0</v>
      </c>
      <c r="AG19" s="14"/>
      <c r="AH19" s="106"/>
      <c r="AI19" s="106"/>
      <c r="AJ19" s="171"/>
      <c r="AK19" s="168">
        <v>5</v>
      </c>
      <c r="AL19" s="106">
        <v>5</v>
      </c>
      <c r="AM19" s="106">
        <v>5</v>
      </c>
      <c r="AN19" s="109">
        <v>5</v>
      </c>
      <c r="AO19" s="106">
        <v>5</v>
      </c>
      <c r="AP19" s="106">
        <v>5</v>
      </c>
      <c r="AQ19" s="197">
        <v>5</v>
      </c>
      <c r="AR19" s="203">
        <v>5</v>
      </c>
      <c r="AS19" s="130">
        <v>5</v>
      </c>
      <c r="AT19" s="130">
        <v>5</v>
      </c>
      <c r="AU19" s="130">
        <v>5</v>
      </c>
      <c r="AV19" s="130">
        <v>5</v>
      </c>
      <c r="AW19" s="130">
        <v>5</v>
      </c>
      <c r="AX19" s="202">
        <v>5</v>
      </c>
      <c r="AY19" s="171">
        <v>5</v>
      </c>
      <c r="AZ19" s="227" t="s">
        <v>66</v>
      </c>
      <c r="BA19" s="228"/>
      <c r="BB19" s="228"/>
      <c r="BC19" s="228"/>
      <c r="BD19" s="228"/>
      <c r="BE19" s="228"/>
      <c r="BF19" s="228"/>
      <c r="BG19" s="228"/>
      <c r="BH19" s="229"/>
      <c r="BI19" s="67"/>
      <c r="BJ19" s="68"/>
      <c r="BK19" s="69"/>
      <c r="BL19" s="25"/>
      <c r="BM19" s="182">
        <f t="shared" si="4"/>
        <v>44.125</v>
      </c>
      <c r="BN19" s="14">
        <v>10</v>
      </c>
      <c r="BO19" s="106">
        <v>5</v>
      </c>
      <c r="BP19" s="183">
        <f t="shared" si="3"/>
        <v>59.125</v>
      </c>
      <c r="BQ19" s="43" t="str">
        <f t="shared" si="5"/>
        <v>E</v>
      </c>
      <c r="BR19" s="108">
        <f t="shared" si="6"/>
        <v>3</v>
      </c>
      <c r="BS19" s="227"/>
      <c r="BT19" s="228"/>
      <c r="BU19" s="228"/>
      <c r="BV19" s="228"/>
      <c r="BW19" s="228"/>
      <c r="BX19" s="228"/>
      <c r="BY19" s="228"/>
      <c r="BZ19" s="228"/>
      <c r="CA19" s="229"/>
    </row>
    <row r="20" spans="1:79" ht="15.75" customHeight="1" x14ac:dyDescent="0.25">
      <c r="A20" s="119">
        <v>13</v>
      </c>
      <c r="B20" s="149" t="s">
        <v>38</v>
      </c>
      <c r="C20" s="106">
        <v>1</v>
      </c>
      <c r="D20" s="106"/>
      <c r="E20" s="106">
        <v>3</v>
      </c>
      <c r="F20" s="202"/>
      <c r="G20" s="212"/>
      <c r="H20" s="113"/>
      <c r="I20" s="113">
        <v>4</v>
      </c>
      <c r="J20" s="171"/>
      <c r="K20" s="153">
        <v>1</v>
      </c>
      <c r="L20" s="106"/>
      <c r="M20" s="171">
        <v>4</v>
      </c>
      <c r="N20" s="15"/>
      <c r="O20" s="15"/>
      <c r="P20" s="15"/>
      <c r="Q20" s="181">
        <f t="shared" si="7"/>
        <v>6.5</v>
      </c>
      <c r="R20" s="40">
        <f t="shared" si="0"/>
        <v>0</v>
      </c>
      <c r="S20" s="155"/>
      <c r="T20" s="10"/>
      <c r="U20" s="15">
        <v>4</v>
      </c>
      <c r="V20" s="138"/>
      <c r="W20" s="220"/>
      <c r="X20" s="138"/>
      <c r="Y20" s="46"/>
      <c r="Z20" s="59"/>
      <c r="AA20" s="154"/>
      <c r="AB20" s="106"/>
      <c r="AC20" s="106"/>
      <c r="AD20" s="106"/>
      <c r="AE20" s="181">
        <f t="shared" si="1"/>
        <v>5.25</v>
      </c>
      <c r="AF20" s="40">
        <f t="shared" si="2"/>
        <v>0</v>
      </c>
      <c r="AG20" s="14"/>
      <c r="AH20" s="106"/>
      <c r="AI20" s="106"/>
      <c r="AJ20" s="171"/>
      <c r="AK20" s="168">
        <v>5</v>
      </c>
      <c r="AL20" s="106">
        <v>5</v>
      </c>
      <c r="AM20" s="106">
        <v>5</v>
      </c>
      <c r="AN20" s="109">
        <v>5</v>
      </c>
      <c r="AO20" s="106">
        <v>5</v>
      </c>
      <c r="AP20" s="106">
        <v>5</v>
      </c>
      <c r="AQ20" s="197">
        <v>5</v>
      </c>
      <c r="AR20" s="203"/>
      <c r="AS20" s="130"/>
      <c r="AT20" s="130"/>
      <c r="AU20" s="130"/>
      <c r="AV20" s="130"/>
      <c r="AW20" s="130">
        <v>2</v>
      </c>
      <c r="AX20" s="202"/>
      <c r="AY20" s="171"/>
      <c r="AZ20" s="227" t="s">
        <v>68</v>
      </c>
      <c r="BA20" s="228"/>
      <c r="BB20" s="228"/>
      <c r="BC20" s="228"/>
      <c r="BD20" s="228"/>
      <c r="BE20" s="228"/>
      <c r="BF20" s="228"/>
      <c r="BG20" s="228"/>
      <c r="BH20" s="229"/>
      <c r="BI20" s="67"/>
      <c r="BJ20" s="68"/>
      <c r="BK20" s="69"/>
      <c r="BL20" s="25"/>
      <c r="BM20" s="182">
        <f t="shared" si="4"/>
        <v>21.125</v>
      </c>
      <c r="BN20" s="14">
        <v>5</v>
      </c>
      <c r="BO20" s="106">
        <v>5</v>
      </c>
      <c r="BP20" s="183">
        <f t="shared" si="3"/>
        <v>31.125</v>
      </c>
      <c r="BQ20" s="43" t="str">
        <f t="shared" si="5"/>
        <v>FX</v>
      </c>
      <c r="BR20" s="108">
        <f t="shared" si="6"/>
        <v>2</v>
      </c>
      <c r="BS20" s="230"/>
      <c r="BT20" s="231"/>
      <c r="BU20" s="231"/>
      <c r="BV20" s="231"/>
      <c r="BW20" s="231"/>
      <c r="BX20" s="231"/>
      <c r="BY20" s="231"/>
      <c r="BZ20" s="231"/>
      <c r="CA20" s="232"/>
    </row>
    <row r="21" spans="1:79" ht="15.75" customHeight="1" x14ac:dyDescent="0.25">
      <c r="A21" s="119">
        <v>14</v>
      </c>
      <c r="B21" s="156" t="s">
        <v>39</v>
      </c>
      <c r="C21" s="16">
        <v>1</v>
      </c>
      <c r="D21" s="16"/>
      <c r="E21" s="16">
        <v>4</v>
      </c>
      <c r="F21" s="209"/>
      <c r="G21" s="213">
        <v>1</v>
      </c>
      <c r="H21" s="16">
        <v>5</v>
      </c>
      <c r="I21" s="16">
        <v>5</v>
      </c>
      <c r="J21" s="187"/>
      <c r="K21" s="48"/>
      <c r="L21" s="16"/>
      <c r="M21" s="187"/>
      <c r="N21" s="106"/>
      <c r="O21" s="106">
        <v>5</v>
      </c>
      <c r="P21" s="106"/>
      <c r="Q21" s="181">
        <f t="shared" si="7"/>
        <v>10.5</v>
      </c>
      <c r="R21" s="40">
        <f t="shared" si="0"/>
        <v>1</v>
      </c>
      <c r="S21" s="36"/>
      <c r="T21" s="20"/>
      <c r="U21" s="106"/>
      <c r="V21" s="109"/>
      <c r="W21" s="14"/>
      <c r="X21" s="109"/>
      <c r="Y21" s="106"/>
      <c r="Z21" s="25"/>
      <c r="AA21" s="153"/>
      <c r="AB21" s="106"/>
      <c r="AC21" s="106"/>
      <c r="AD21" s="106"/>
      <c r="AE21" s="181">
        <f t="shared" si="1"/>
        <v>5.25</v>
      </c>
      <c r="AF21" s="40">
        <f t="shared" si="2"/>
        <v>0</v>
      </c>
      <c r="AG21" s="14"/>
      <c r="AH21" s="106"/>
      <c r="AI21" s="106"/>
      <c r="AJ21" s="171"/>
      <c r="AK21" s="168">
        <v>5</v>
      </c>
      <c r="AL21" s="106">
        <v>5</v>
      </c>
      <c r="AM21" s="106">
        <v>5</v>
      </c>
      <c r="AN21" s="109">
        <v>5</v>
      </c>
      <c r="AO21" s="16">
        <v>5</v>
      </c>
      <c r="AP21" s="106">
        <v>5</v>
      </c>
      <c r="AQ21" s="197">
        <v>5</v>
      </c>
      <c r="AR21" s="203"/>
      <c r="AS21" s="130"/>
      <c r="AT21" s="130"/>
      <c r="AU21" s="130"/>
      <c r="AV21" s="130"/>
      <c r="AW21" s="130"/>
      <c r="AX21" s="202"/>
      <c r="AY21" s="171"/>
      <c r="AZ21" s="227" t="s">
        <v>71</v>
      </c>
      <c r="BA21" s="228"/>
      <c r="BB21" s="228"/>
      <c r="BC21" s="228"/>
      <c r="BD21" s="228"/>
      <c r="BE21" s="228"/>
      <c r="BF21" s="228"/>
      <c r="BG21" s="228"/>
      <c r="BH21" s="229"/>
      <c r="BI21" s="67"/>
      <c r="BJ21" s="68"/>
      <c r="BK21" s="69"/>
      <c r="BL21" s="25"/>
      <c r="BM21" s="182">
        <f t="shared" si="4"/>
        <v>20.125</v>
      </c>
      <c r="BN21" s="14">
        <v>5</v>
      </c>
      <c r="BO21" s="106">
        <v>5</v>
      </c>
      <c r="BP21" s="183">
        <f t="shared" si="3"/>
        <v>30.125</v>
      </c>
      <c r="BQ21" s="43" t="str">
        <f t="shared" si="5"/>
        <v>FX</v>
      </c>
      <c r="BR21" s="108">
        <f t="shared" si="6"/>
        <v>2</v>
      </c>
      <c r="BS21" s="230"/>
      <c r="BT21" s="234"/>
      <c r="BU21" s="234"/>
      <c r="BV21" s="234"/>
      <c r="BW21" s="234"/>
      <c r="BX21" s="234"/>
      <c r="BY21" s="234"/>
      <c r="BZ21" s="234"/>
      <c r="CA21" s="235"/>
    </row>
    <row r="22" spans="1:79" ht="15.75" customHeight="1" x14ac:dyDescent="0.25">
      <c r="A22" s="119">
        <v>15</v>
      </c>
      <c r="B22" s="149" t="s">
        <v>40</v>
      </c>
      <c r="C22" s="106">
        <v>1</v>
      </c>
      <c r="D22" s="106"/>
      <c r="E22" s="106">
        <v>5</v>
      </c>
      <c r="F22" s="202">
        <v>5</v>
      </c>
      <c r="G22" s="212"/>
      <c r="H22" s="113">
        <v>3</v>
      </c>
      <c r="I22" s="113">
        <v>5</v>
      </c>
      <c r="J22" s="171"/>
      <c r="K22" s="153">
        <v>1</v>
      </c>
      <c r="L22" s="106"/>
      <c r="M22" s="171">
        <v>5</v>
      </c>
      <c r="N22" s="15"/>
      <c r="O22" s="15">
        <v>5</v>
      </c>
      <c r="P22" s="15">
        <v>5</v>
      </c>
      <c r="Q22" s="181">
        <f t="shared" si="7"/>
        <v>17.5</v>
      </c>
      <c r="R22" s="40">
        <f t="shared" si="0"/>
        <v>2</v>
      </c>
      <c r="S22" s="13"/>
      <c r="T22" s="126">
        <v>4</v>
      </c>
      <c r="U22" s="106"/>
      <c r="V22" s="109"/>
      <c r="W22" s="221"/>
      <c r="X22" s="109"/>
      <c r="Y22" s="106"/>
      <c r="Z22" s="25">
        <v>5</v>
      </c>
      <c r="AA22" s="153"/>
      <c r="AB22" s="106"/>
      <c r="AC22" s="106"/>
      <c r="AD22" s="106"/>
      <c r="AE22" s="181">
        <f t="shared" si="1"/>
        <v>13.25</v>
      </c>
      <c r="AF22" s="40">
        <f t="shared" si="2"/>
        <v>0</v>
      </c>
      <c r="AG22" s="14"/>
      <c r="AH22" s="106"/>
      <c r="AI22" s="106"/>
      <c r="AJ22" s="171"/>
      <c r="AK22" s="168">
        <v>5</v>
      </c>
      <c r="AL22" s="106">
        <v>5</v>
      </c>
      <c r="AM22" s="106"/>
      <c r="AN22" s="109"/>
      <c r="AO22" s="106"/>
      <c r="AP22" s="106"/>
      <c r="AQ22" s="197"/>
      <c r="AR22" s="203"/>
      <c r="AS22" s="130"/>
      <c r="AT22" s="130"/>
      <c r="AU22" s="130"/>
      <c r="AV22" s="130"/>
      <c r="AW22" s="130"/>
      <c r="AX22" s="202"/>
      <c r="AY22" s="171">
        <v>3</v>
      </c>
      <c r="AZ22" s="227" t="s">
        <v>78</v>
      </c>
      <c r="BA22" s="228"/>
      <c r="BB22" s="228"/>
      <c r="BC22" s="228"/>
      <c r="BD22" s="228"/>
      <c r="BE22" s="228"/>
      <c r="BF22" s="228"/>
      <c r="BG22" s="228"/>
      <c r="BH22" s="229"/>
      <c r="BI22" s="67"/>
      <c r="BJ22" s="68"/>
      <c r="BK22" s="69"/>
      <c r="BL22" s="25"/>
      <c r="BM22" s="182">
        <f t="shared" si="4"/>
        <v>13.125</v>
      </c>
      <c r="BN22" s="14">
        <v>4</v>
      </c>
      <c r="BO22" s="106">
        <v>5</v>
      </c>
      <c r="BP22" s="183">
        <f t="shared" si="3"/>
        <v>22.125</v>
      </c>
      <c r="BQ22" s="43" t="str">
        <f t="shared" si="5"/>
        <v>F</v>
      </c>
      <c r="BR22" s="108">
        <f t="shared" si="6"/>
        <v>2</v>
      </c>
      <c r="BS22" s="230"/>
      <c r="BT22" s="231"/>
      <c r="BU22" s="231"/>
      <c r="BV22" s="231"/>
      <c r="BW22" s="231"/>
      <c r="BX22" s="231"/>
      <c r="BY22" s="231"/>
      <c r="BZ22" s="231"/>
      <c r="CA22" s="232"/>
    </row>
    <row r="23" spans="1:79" ht="15.75" customHeight="1" x14ac:dyDescent="0.25">
      <c r="A23" s="119">
        <v>16</v>
      </c>
      <c r="B23" s="149" t="s">
        <v>41</v>
      </c>
      <c r="C23" s="106">
        <v>1</v>
      </c>
      <c r="D23" s="106"/>
      <c r="E23" s="106">
        <v>5</v>
      </c>
      <c r="F23" s="202">
        <v>4</v>
      </c>
      <c r="G23" s="212">
        <v>1</v>
      </c>
      <c r="H23" s="113">
        <v>4</v>
      </c>
      <c r="I23" s="113">
        <v>5</v>
      </c>
      <c r="J23" s="171">
        <v>4</v>
      </c>
      <c r="K23" s="153">
        <v>1</v>
      </c>
      <c r="L23" s="106"/>
      <c r="M23" s="171">
        <v>5</v>
      </c>
      <c r="N23" s="15"/>
      <c r="O23" s="15">
        <v>5</v>
      </c>
      <c r="P23" s="15"/>
      <c r="Q23" s="181">
        <f t="shared" si="7"/>
        <v>17.5</v>
      </c>
      <c r="R23" s="40">
        <f t="shared" si="0"/>
        <v>2</v>
      </c>
      <c r="S23" s="13"/>
      <c r="T23" s="107">
        <v>4</v>
      </c>
      <c r="U23" s="106"/>
      <c r="V23" s="109"/>
      <c r="W23" s="13"/>
      <c r="X23" s="109"/>
      <c r="Y23" s="106"/>
      <c r="Z23" s="25"/>
      <c r="AA23" s="153"/>
      <c r="AB23" s="106"/>
      <c r="AC23" s="106"/>
      <c r="AD23" s="106"/>
      <c r="AE23" s="181">
        <f t="shared" si="1"/>
        <v>10.75</v>
      </c>
      <c r="AF23" s="40">
        <f t="shared" si="2"/>
        <v>0</v>
      </c>
      <c r="AG23" s="14"/>
      <c r="AH23" s="106"/>
      <c r="AI23" s="106"/>
      <c r="AJ23" s="171"/>
      <c r="AK23" s="168">
        <v>5</v>
      </c>
      <c r="AL23" s="106">
        <v>5</v>
      </c>
      <c r="AM23" s="106">
        <v>5</v>
      </c>
      <c r="AN23" s="109">
        <v>5</v>
      </c>
      <c r="AO23" s="106">
        <v>5</v>
      </c>
      <c r="AP23" s="106">
        <v>5</v>
      </c>
      <c r="AQ23" s="197">
        <v>5</v>
      </c>
      <c r="AR23" s="203"/>
      <c r="AS23" s="130"/>
      <c r="AT23" s="130"/>
      <c r="AU23" s="130"/>
      <c r="AV23" s="130"/>
      <c r="AW23" s="130">
        <v>5</v>
      </c>
      <c r="AX23" s="202"/>
      <c r="AY23" s="171">
        <v>2</v>
      </c>
      <c r="AZ23" s="227" t="s">
        <v>72</v>
      </c>
      <c r="BA23" s="228"/>
      <c r="BB23" s="228"/>
      <c r="BC23" s="228"/>
      <c r="BD23" s="228"/>
      <c r="BE23" s="228"/>
      <c r="BF23" s="228"/>
      <c r="BG23" s="228"/>
      <c r="BH23" s="229"/>
      <c r="BI23" s="67"/>
      <c r="BJ23" s="68"/>
      <c r="BK23" s="69"/>
      <c r="BL23" s="25"/>
      <c r="BM23" s="182">
        <f t="shared" si="4"/>
        <v>26.375</v>
      </c>
      <c r="BN23" s="14">
        <v>5</v>
      </c>
      <c r="BO23" s="106">
        <v>5</v>
      </c>
      <c r="BP23" s="183">
        <f t="shared" si="3"/>
        <v>36.375</v>
      </c>
      <c r="BQ23" s="43" t="str">
        <f t="shared" si="5"/>
        <v>FX</v>
      </c>
      <c r="BR23" s="108">
        <f t="shared" si="6"/>
        <v>2</v>
      </c>
      <c r="BS23" s="230"/>
      <c r="BT23" s="231"/>
      <c r="BU23" s="231"/>
      <c r="BV23" s="231"/>
      <c r="BW23" s="231"/>
      <c r="BX23" s="231"/>
      <c r="BY23" s="231"/>
      <c r="BZ23" s="231"/>
      <c r="CA23" s="232"/>
    </row>
    <row r="24" spans="1:79" ht="15.75" customHeight="1" x14ac:dyDescent="0.25">
      <c r="A24" s="119">
        <v>17</v>
      </c>
      <c r="B24" s="149" t="s">
        <v>42</v>
      </c>
      <c r="C24" s="106">
        <v>1</v>
      </c>
      <c r="D24" s="106"/>
      <c r="E24" s="106">
        <v>5</v>
      </c>
      <c r="F24" s="202"/>
      <c r="G24" s="212"/>
      <c r="H24" s="113">
        <v>4</v>
      </c>
      <c r="I24" s="113">
        <v>5</v>
      </c>
      <c r="J24" s="171"/>
      <c r="K24" s="153">
        <v>1</v>
      </c>
      <c r="L24" s="106"/>
      <c r="M24" s="171"/>
      <c r="N24" s="17"/>
      <c r="O24" s="17"/>
      <c r="P24" s="17"/>
      <c r="Q24" s="181">
        <f t="shared" si="7"/>
        <v>8</v>
      </c>
      <c r="R24" s="40">
        <f t="shared" si="0"/>
        <v>1</v>
      </c>
      <c r="S24" s="13"/>
      <c r="T24" s="107"/>
      <c r="U24" s="106"/>
      <c r="V24" s="109"/>
      <c r="W24" s="13"/>
      <c r="X24" s="109"/>
      <c r="Y24" s="106"/>
      <c r="Z24" s="25"/>
      <c r="AA24" s="153"/>
      <c r="AB24" s="106"/>
      <c r="AC24" s="106"/>
      <c r="AD24" s="106"/>
      <c r="AE24" s="181">
        <f t="shared" si="1"/>
        <v>4</v>
      </c>
      <c r="AF24" s="40">
        <f t="shared" si="2"/>
        <v>0</v>
      </c>
      <c r="AG24" s="14"/>
      <c r="AH24" s="106"/>
      <c r="AI24" s="106"/>
      <c r="AJ24" s="171"/>
      <c r="AK24" s="168"/>
      <c r="AL24" s="106"/>
      <c r="AM24" s="106"/>
      <c r="AN24" s="109"/>
      <c r="AO24" s="106"/>
      <c r="AP24" s="106"/>
      <c r="AQ24" s="197"/>
      <c r="AR24" s="203"/>
      <c r="AS24" s="130"/>
      <c r="AT24" s="130"/>
      <c r="AU24" s="130"/>
      <c r="AV24" s="130"/>
      <c r="AW24" s="130"/>
      <c r="AX24" s="202"/>
      <c r="AY24" s="171"/>
      <c r="AZ24" s="227" t="s">
        <v>64</v>
      </c>
      <c r="BA24" s="228"/>
      <c r="BB24" s="228"/>
      <c r="BC24" s="228"/>
      <c r="BD24" s="228"/>
      <c r="BE24" s="228"/>
      <c r="BF24" s="228"/>
      <c r="BG24" s="228"/>
      <c r="BH24" s="229"/>
      <c r="BI24" s="67"/>
      <c r="BJ24" s="68"/>
      <c r="BK24" s="69"/>
      <c r="BL24" s="25"/>
      <c r="BM24" s="182">
        <f t="shared" si="4"/>
        <v>2</v>
      </c>
      <c r="BN24" s="14"/>
      <c r="BO24" s="106"/>
      <c r="BP24" s="183">
        <f t="shared" si="3"/>
        <v>2</v>
      </c>
      <c r="BQ24" s="43" t="str">
        <f t="shared" si="5"/>
        <v>F</v>
      </c>
      <c r="BR24" s="108">
        <f t="shared" si="6"/>
        <v>2</v>
      </c>
      <c r="BS24" s="230"/>
      <c r="BT24" s="231"/>
      <c r="BU24" s="231"/>
      <c r="BV24" s="231"/>
      <c r="BW24" s="231"/>
      <c r="BX24" s="231"/>
      <c r="BY24" s="231"/>
      <c r="BZ24" s="231"/>
      <c r="CA24" s="232"/>
    </row>
    <row r="25" spans="1:79" ht="15.75" customHeight="1" x14ac:dyDescent="0.25">
      <c r="A25" s="119">
        <v>18</v>
      </c>
      <c r="B25" s="149" t="s">
        <v>43</v>
      </c>
      <c r="C25" s="106">
        <v>1</v>
      </c>
      <c r="D25" s="106"/>
      <c r="E25" s="106">
        <v>5</v>
      </c>
      <c r="F25" s="202">
        <v>4</v>
      </c>
      <c r="G25" s="212">
        <v>1</v>
      </c>
      <c r="H25" s="113">
        <v>3</v>
      </c>
      <c r="I25" s="113">
        <v>5</v>
      </c>
      <c r="J25" s="171">
        <v>4</v>
      </c>
      <c r="K25" s="153">
        <v>1</v>
      </c>
      <c r="L25" s="106"/>
      <c r="M25" s="171">
        <v>4</v>
      </c>
      <c r="N25" s="17"/>
      <c r="O25" s="17"/>
      <c r="P25" s="17"/>
      <c r="Q25" s="181">
        <f t="shared" si="7"/>
        <v>14</v>
      </c>
      <c r="R25" s="40">
        <f t="shared" si="0"/>
        <v>2</v>
      </c>
      <c r="S25" s="13"/>
      <c r="T25" s="107">
        <v>4</v>
      </c>
      <c r="U25" s="106">
        <v>4</v>
      </c>
      <c r="V25" s="215"/>
      <c r="W25" s="13"/>
      <c r="X25" s="109"/>
      <c r="Y25" s="106"/>
      <c r="Z25" s="25"/>
      <c r="AA25" s="153"/>
      <c r="AB25" s="106"/>
      <c r="AC25" s="106"/>
      <c r="AD25" s="106"/>
      <c r="AE25" s="181">
        <f t="shared" si="1"/>
        <v>11</v>
      </c>
      <c r="AF25" s="40">
        <f t="shared" si="2"/>
        <v>0</v>
      </c>
      <c r="AG25" s="14"/>
      <c r="AH25" s="106"/>
      <c r="AI25" s="106"/>
      <c r="AJ25" s="171"/>
      <c r="AK25" s="168"/>
      <c r="AL25" s="106"/>
      <c r="AM25" s="106"/>
      <c r="AN25" s="109"/>
      <c r="AO25" s="106"/>
      <c r="AP25" s="106"/>
      <c r="AQ25" s="197"/>
      <c r="AR25" s="203"/>
      <c r="AS25" s="130"/>
      <c r="AT25" s="130"/>
      <c r="AU25" s="130"/>
      <c r="AV25" s="130"/>
      <c r="AW25" s="130">
        <v>5</v>
      </c>
      <c r="AX25" s="202"/>
      <c r="AY25" s="171">
        <v>5</v>
      </c>
      <c r="AZ25" s="227" t="s">
        <v>73</v>
      </c>
      <c r="BA25" s="228"/>
      <c r="BB25" s="228"/>
      <c r="BC25" s="228"/>
      <c r="BD25" s="228"/>
      <c r="BE25" s="228"/>
      <c r="BF25" s="228"/>
      <c r="BG25" s="228"/>
      <c r="BH25" s="229"/>
      <c r="BI25" s="67"/>
      <c r="BJ25" s="68"/>
      <c r="BK25" s="69"/>
      <c r="BL25" s="25"/>
      <c r="BM25" s="182">
        <f t="shared" si="4"/>
        <v>10.5</v>
      </c>
      <c r="BN25" s="14"/>
      <c r="BO25" s="106"/>
      <c r="BP25" s="183">
        <f t="shared" si="3"/>
        <v>10.5</v>
      </c>
      <c r="BQ25" s="43" t="str">
        <f t="shared" si="5"/>
        <v>F</v>
      </c>
      <c r="BR25" s="108">
        <f t="shared" si="6"/>
        <v>2</v>
      </c>
      <c r="BS25" s="233"/>
      <c r="BT25" s="234"/>
      <c r="BU25" s="234"/>
      <c r="BV25" s="234"/>
      <c r="BW25" s="234"/>
      <c r="BX25" s="234"/>
      <c r="BY25" s="234"/>
      <c r="BZ25" s="234"/>
      <c r="CA25" s="235"/>
    </row>
    <row r="26" spans="1:79" ht="15.75" customHeight="1" x14ac:dyDescent="0.25">
      <c r="A26" s="119">
        <v>19</v>
      </c>
      <c r="B26" s="149" t="s">
        <v>44</v>
      </c>
      <c r="C26" s="106">
        <v>1</v>
      </c>
      <c r="D26" s="106"/>
      <c r="E26" s="106">
        <v>5</v>
      </c>
      <c r="F26" s="202">
        <v>5</v>
      </c>
      <c r="G26" s="212"/>
      <c r="H26" s="113"/>
      <c r="I26" s="113"/>
      <c r="J26" s="171"/>
      <c r="K26" s="153"/>
      <c r="L26" s="106"/>
      <c r="M26" s="171"/>
      <c r="N26" s="17"/>
      <c r="O26" s="17"/>
      <c r="P26" s="17"/>
      <c r="Q26" s="181">
        <f t="shared" si="7"/>
        <v>5.5</v>
      </c>
      <c r="R26" s="40">
        <f t="shared" si="0"/>
        <v>0</v>
      </c>
      <c r="S26" s="13"/>
      <c r="T26" s="107"/>
      <c r="U26" s="106">
        <v>4</v>
      </c>
      <c r="V26" s="215"/>
      <c r="W26" s="13"/>
      <c r="X26" s="109"/>
      <c r="Y26" s="106"/>
      <c r="Z26" s="25"/>
      <c r="AA26" s="153"/>
      <c r="AB26" s="106"/>
      <c r="AC26" s="106"/>
      <c r="AD26" s="106"/>
      <c r="AE26" s="181">
        <f t="shared" si="1"/>
        <v>4.75</v>
      </c>
      <c r="AF26" s="40">
        <f t="shared" si="2"/>
        <v>0</v>
      </c>
      <c r="AG26" s="14"/>
      <c r="AH26" s="106"/>
      <c r="AI26" s="106"/>
      <c r="AJ26" s="171"/>
      <c r="AK26" s="168">
        <v>4</v>
      </c>
      <c r="AL26" s="106">
        <v>4</v>
      </c>
      <c r="AM26" s="106">
        <v>4</v>
      </c>
      <c r="AN26" s="109">
        <v>4</v>
      </c>
      <c r="AO26" s="106">
        <v>4</v>
      </c>
      <c r="AP26" s="106">
        <v>4</v>
      </c>
      <c r="AQ26" s="197">
        <v>4</v>
      </c>
      <c r="AR26" s="203">
        <v>5</v>
      </c>
      <c r="AS26" s="130"/>
      <c r="AT26" s="130"/>
      <c r="AU26" s="130"/>
      <c r="AV26" s="130"/>
      <c r="AW26" s="130">
        <v>5</v>
      </c>
      <c r="AX26" s="202"/>
      <c r="AY26" s="171"/>
      <c r="AZ26" s="227" t="s">
        <v>62</v>
      </c>
      <c r="BA26" s="228"/>
      <c r="BB26" s="228"/>
      <c r="BC26" s="228"/>
      <c r="BD26" s="228"/>
      <c r="BE26" s="228"/>
      <c r="BF26" s="228"/>
      <c r="BG26" s="228"/>
      <c r="BH26" s="229"/>
      <c r="BI26" s="67"/>
      <c r="BJ26" s="68"/>
      <c r="BK26" s="69"/>
      <c r="BL26" s="25"/>
      <c r="BM26" s="182">
        <f t="shared" si="4"/>
        <v>21.375</v>
      </c>
      <c r="BN26" s="14">
        <v>4</v>
      </c>
      <c r="BO26" s="106">
        <v>4</v>
      </c>
      <c r="BP26" s="183">
        <f t="shared" si="3"/>
        <v>29.375</v>
      </c>
      <c r="BQ26" s="43" t="str">
        <f t="shared" si="5"/>
        <v>FX</v>
      </c>
      <c r="BR26" s="108">
        <f t="shared" si="6"/>
        <v>2</v>
      </c>
      <c r="BS26" s="230"/>
      <c r="BT26" s="231"/>
      <c r="BU26" s="231"/>
      <c r="BV26" s="231"/>
      <c r="BW26" s="231"/>
      <c r="BX26" s="231"/>
      <c r="BY26" s="231"/>
      <c r="BZ26" s="231"/>
      <c r="CA26" s="232"/>
    </row>
    <row r="27" spans="1:79" ht="15.75" customHeight="1" x14ac:dyDescent="0.25">
      <c r="A27" s="119">
        <v>20</v>
      </c>
      <c r="B27" s="156" t="s">
        <v>45</v>
      </c>
      <c r="C27" s="106">
        <v>1</v>
      </c>
      <c r="D27" s="106"/>
      <c r="E27" s="106">
        <v>4</v>
      </c>
      <c r="F27" s="202"/>
      <c r="G27" s="212">
        <v>1</v>
      </c>
      <c r="H27" s="113"/>
      <c r="I27" s="113"/>
      <c r="J27" s="171"/>
      <c r="K27" s="153"/>
      <c r="L27" s="106"/>
      <c r="M27" s="171"/>
      <c r="N27" s="17"/>
      <c r="O27" s="17"/>
      <c r="P27" s="17"/>
      <c r="Q27" s="181">
        <f t="shared" si="7"/>
        <v>3</v>
      </c>
      <c r="R27" s="40">
        <f t="shared" si="0"/>
        <v>0</v>
      </c>
      <c r="S27" s="60"/>
      <c r="T27" s="107">
        <v>4</v>
      </c>
      <c r="U27" s="106"/>
      <c r="V27" s="109"/>
      <c r="W27" s="13"/>
      <c r="X27" s="109"/>
      <c r="Y27" s="106"/>
      <c r="Z27" s="25"/>
      <c r="AA27" s="153"/>
      <c r="AB27" s="106"/>
      <c r="AC27" s="106"/>
      <c r="AD27" s="106"/>
      <c r="AE27" s="181">
        <f t="shared" si="1"/>
        <v>3.5</v>
      </c>
      <c r="AF27" s="40">
        <f t="shared" si="2"/>
        <v>0</v>
      </c>
      <c r="AG27" s="14"/>
      <c r="AH27" s="106"/>
      <c r="AI27" s="106"/>
      <c r="AJ27" s="171"/>
      <c r="AK27" s="168"/>
      <c r="AL27" s="106"/>
      <c r="AM27" s="106"/>
      <c r="AN27" s="109"/>
      <c r="AO27" s="106"/>
      <c r="AP27" s="106"/>
      <c r="AQ27" s="197"/>
      <c r="AR27" s="203"/>
      <c r="AS27" s="130"/>
      <c r="AT27" s="130"/>
      <c r="AU27" s="130"/>
      <c r="AV27" s="130"/>
      <c r="AW27" s="130"/>
      <c r="AX27" s="202"/>
      <c r="AY27" s="204"/>
      <c r="AZ27" s="96" t="s">
        <v>143</v>
      </c>
      <c r="BI27" s="159"/>
      <c r="BJ27" s="160"/>
      <c r="BK27" s="161"/>
      <c r="BL27" s="162"/>
      <c r="BM27" s="182">
        <f t="shared" si="4"/>
        <v>1.75</v>
      </c>
      <c r="BN27" s="14"/>
      <c r="BO27" s="106"/>
      <c r="BP27" s="183">
        <f t="shared" si="3"/>
        <v>1.75</v>
      </c>
      <c r="BQ27" s="43" t="str">
        <f t="shared" si="5"/>
        <v>F</v>
      </c>
      <c r="BR27" s="108">
        <f t="shared" si="6"/>
        <v>2</v>
      </c>
      <c r="BS27" s="236"/>
      <c r="BT27" s="234"/>
      <c r="BU27" s="234"/>
      <c r="BV27" s="234"/>
      <c r="BW27" s="234"/>
      <c r="BX27" s="234"/>
      <c r="BY27" s="234"/>
      <c r="BZ27" s="234"/>
      <c r="CA27" s="235"/>
    </row>
    <row r="28" spans="1:79" ht="15.75" customHeight="1" x14ac:dyDescent="0.25">
      <c r="A28" s="119">
        <v>21</v>
      </c>
      <c r="B28" s="149" t="s">
        <v>46</v>
      </c>
      <c r="C28" s="106">
        <v>1</v>
      </c>
      <c r="D28" s="106"/>
      <c r="E28" s="106"/>
      <c r="F28" s="202"/>
      <c r="G28" s="212"/>
      <c r="H28" s="113"/>
      <c r="I28" s="113"/>
      <c r="J28" s="171"/>
      <c r="K28" s="153"/>
      <c r="L28" s="106"/>
      <c r="M28" s="171"/>
      <c r="N28" s="17"/>
      <c r="O28" s="17"/>
      <c r="P28" s="17"/>
      <c r="Q28" s="181">
        <f t="shared" si="7"/>
        <v>0.5</v>
      </c>
      <c r="R28" s="40">
        <f t="shared" si="0"/>
        <v>0</v>
      </c>
      <c r="S28" s="13"/>
      <c r="T28" s="107"/>
      <c r="U28" s="106"/>
      <c r="V28" s="215"/>
      <c r="W28" s="13"/>
      <c r="X28" s="109"/>
      <c r="Y28" s="106"/>
      <c r="Z28" s="25"/>
      <c r="AA28" s="153"/>
      <c r="AB28" s="106"/>
      <c r="AC28" s="106"/>
      <c r="AD28" s="106"/>
      <c r="AE28" s="181">
        <f t="shared" si="1"/>
        <v>0.25</v>
      </c>
      <c r="AF28" s="40">
        <f t="shared" si="2"/>
        <v>0</v>
      </c>
      <c r="AG28" s="14"/>
      <c r="AH28" s="106"/>
      <c r="AI28" s="106"/>
      <c r="AJ28" s="171"/>
      <c r="AK28" s="168"/>
      <c r="AL28" s="106"/>
      <c r="AM28" s="106"/>
      <c r="AN28" s="109"/>
      <c r="AO28" s="106"/>
      <c r="AP28" s="106"/>
      <c r="AQ28" s="197"/>
      <c r="AR28" s="203"/>
      <c r="AS28" s="130"/>
      <c r="AT28" s="130"/>
      <c r="AU28" s="130"/>
      <c r="AV28" s="130"/>
      <c r="AW28" s="130"/>
      <c r="AX28" s="202"/>
      <c r="AY28" s="171"/>
      <c r="AZ28" s="227" t="s">
        <v>70</v>
      </c>
      <c r="BA28" s="228"/>
      <c r="BB28" s="228"/>
      <c r="BC28" s="228"/>
      <c r="BD28" s="228"/>
      <c r="BE28" s="228"/>
      <c r="BF28" s="228"/>
      <c r="BG28" s="228"/>
      <c r="BH28" s="229"/>
      <c r="BI28" s="67"/>
      <c r="BJ28" s="68"/>
      <c r="BK28" s="69"/>
      <c r="BL28" s="25"/>
      <c r="BM28" s="182">
        <f t="shared" si="4"/>
        <v>0.125</v>
      </c>
      <c r="BN28" s="14"/>
      <c r="BO28" s="106"/>
      <c r="BP28" s="183">
        <f t="shared" si="3"/>
        <v>0.125</v>
      </c>
      <c r="BQ28" s="43" t="str">
        <f t="shared" si="5"/>
        <v>F</v>
      </c>
      <c r="BR28" s="108">
        <f t="shared" si="6"/>
        <v>2</v>
      </c>
      <c r="BS28" s="230"/>
      <c r="BT28" s="234"/>
      <c r="BU28" s="234"/>
      <c r="BV28" s="234"/>
      <c r="BW28" s="234"/>
      <c r="BX28" s="234"/>
      <c r="BY28" s="234"/>
      <c r="BZ28" s="234"/>
      <c r="CA28" s="235"/>
    </row>
    <row r="29" spans="1:79" ht="15.75" customHeight="1" x14ac:dyDescent="0.25">
      <c r="A29" s="119">
        <v>22</v>
      </c>
      <c r="B29" s="149" t="s">
        <v>47</v>
      </c>
      <c r="C29" s="106">
        <v>1</v>
      </c>
      <c r="D29" s="106"/>
      <c r="E29" s="106">
        <v>5</v>
      </c>
      <c r="F29" s="202">
        <v>5</v>
      </c>
      <c r="G29" s="212">
        <v>1</v>
      </c>
      <c r="H29" s="113">
        <v>4</v>
      </c>
      <c r="I29" s="113">
        <v>5</v>
      </c>
      <c r="J29" s="171"/>
      <c r="K29" s="153">
        <v>1</v>
      </c>
      <c r="L29" s="106"/>
      <c r="M29" s="171">
        <v>5</v>
      </c>
      <c r="N29" s="17"/>
      <c r="O29" s="17">
        <v>5</v>
      </c>
      <c r="P29" s="17">
        <v>5</v>
      </c>
      <c r="Q29" s="181">
        <f t="shared" si="7"/>
        <v>18.5</v>
      </c>
      <c r="R29" s="40">
        <f t="shared" si="0"/>
        <v>2</v>
      </c>
      <c r="S29" s="13"/>
      <c r="T29" s="107"/>
      <c r="U29" s="106">
        <v>5</v>
      </c>
      <c r="V29" s="109"/>
      <c r="W29" s="13"/>
      <c r="X29" s="109"/>
      <c r="Y29" s="106"/>
      <c r="Z29" s="25"/>
      <c r="AA29" s="153"/>
      <c r="AB29" s="106"/>
      <c r="AC29" s="106"/>
      <c r="AD29" s="106"/>
      <c r="AE29" s="181">
        <f t="shared" si="1"/>
        <v>11.75</v>
      </c>
      <c r="AF29" s="40">
        <f t="shared" si="2"/>
        <v>0</v>
      </c>
      <c r="AG29" s="14"/>
      <c r="AH29" s="106"/>
      <c r="AI29" s="106"/>
      <c r="AJ29" s="171"/>
      <c r="AK29" s="168">
        <v>5</v>
      </c>
      <c r="AL29" s="106">
        <v>5</v>
      </c>
      <c r="AM29" s="106">
        <v>5</v>
      </c>
      <c r="AN29" s="109">
        <v>5</v>
      </c>
      <c r="AO29" s="106">
        <v>5</v>
      </c>
      <c r="AP29" s="106">
        <v>5</v>
      </c>
      <c r="AQ29" s="197">
        <v>5</v>
      </c>
      <c r="AR29" s="203"/>
      <c r="AS29" s="130"/>
      <c r="AT29" s="130">
        <v>5</v>
      </c>
      <c r="AU29" s="130">
        <v>5</v>
      </c>
      <c r="AV29" s="130">
        <v>5</v>
      </c>
      <c r="AW29" s="130">
        <v>2</v>
      </c>
      <c r="AX29" s="202">
        <v>5</v>
      </c>
      <c r="AY29" s="171">
        <v>5</v>
      </c>
      <c r="AZ29" s="227" t="s">
        <v>83</v>
      </c>
      <c r="BA29" s="228"/>
      <c r="BB29" s="228"/>
      <c r="BC29" s="228"/>
      <c r="BD29" s="228"/>
      <c r="BE29" s="228"/>
      <c r="BF29" s="228"/>
      <c r="BG29" s="228"/>
      <c r="BH29" s="229"/>
      <c r="BI29" s="67"/>
      <c r="BJ29" s="68"/>
      <c r="BK29" s="69"/>
      <c r="BL29" s="25"/>
      <c r="BM29" s="182">
        <f t="shared" si="4"/>
        <v>36.875</v>
      </c>
      <c r="BN29" s="14">
        <v>5</v>
      </c>
      <c r="BO29" s="106">
        <v>5</v>
      </c>
      <c r="BP29" s="183">
        <f t="shared" si="3"/>
        <v>46.875</v>
      </c>
      <c r="BQ29" s="43" t="str">
        <f t="shared" si="5"/>
        <v>FX</v>
      </c>
      <c r="BR29" s="108">
        <f t="shared" si="6"/>
        <v>2</v>
      </c>
      <c r="BS29" s="230"/>
      <c r="BT29" s="228"/>
      <c r="BU29" s="228"/>
      <c r="BV29" s="228"/>
      <c r="BW29" s="228"/>
      <c r="BX29" s="228"/>
      <c r="BY29" s="228"/>
      <c r="BZ29" s="228"/>
      <c r="CA29" s="229"/>
    </row>
    <row r="30" spans="1:79" ht="15.75" customHeight="1" thickBot="1" x14ac:dyDescent="0.3">
      <c r="A30" s="120">
        <v>23</v>
      </c>
      <c r="B30" s="163" t="s">
        <v>48</v>
      </c>
      <c r="C30" s="19">
        <v>1</v>
      </c>
      <c r="D30" s="19"/>
      <c r="E30" s="19">
        <v>5</v>
      </c>
      <c r="F30" s="131">
        <v>5</v>
      </c>
      <c r="G30" s="19"/>
      <c r="H30" s="131"/>
      <c r="I30" s="131"/>
      <c r="J30" s="172">
        <v>5</v>
      </c>
      <c r="K30" s="49"/>
      <c r="L30" s="19">
        <v>5</v>
      </c>
      <c r="M30" s="172">
        <v>5</v>
      </c>
      <c r="N30" s="116"/>
      <c r="O30" s="116">
        <v>5</v>
      </c>
      <c r="P30" s="116"/>
      <c r="Q30" s="181">
        <f t="shared" si="7"/>
        <v>15.5</v>
      </c>
      <c r="R30" s="79">
        <f t="shared" si="0"/>
        <v>2</v>
      </c>
      <c r="S30" s="117"/>
      <c r="T30" s="115"/>
      <c r="U30" s="19"/>
      <c r="V30" s="216"/>
      <c r="W30" s="18"/>
      <c r="X30" s="44"/>
      <c r="Y30" s="19"/>
      <c r="Z30" s="26"/>
      <c r="AA30" s="49"/>
      <c r="AB30" s="19"/>
      <c r="AC30" s="19"/>
      <c r="AD30" s="19"/>
      <c r="AE30" s="181">
        <f t="shared" si="1"/>
        <v>7.75</v>
      </c>
      <c r="AF30" s="79">
        <f t="shared" si="2"/>
        <v>0</v>
      </c>
      <c r="AG30" s="18"/>
      <c r="AH30" s="19"/>
      <c r="AI30" s="19"/>
      <c r="AJ30" s="172"/>
      <c r="AK30" s="169">
        <v>5</v>
      </c>
      <c r="AL30" s="19">
        <v>5</v>
      </c>
      <c r="AM30" s="19">
        <v>5</v>
      </c>
      <c r="AN30" s="44">
        <v>5</v>
      </c>
      <c r="AO30" s="19">
        <v>5</v>
      </c>
      <c r="AP30" s="19">
        <v>5</v>
      </c>
      <c r="AQ30" s="198">
        <v>5</v>
      </c>
      <c r="AR30" s="205">
        <v>5</v>
      </c>
      <c r="AS30" s="131">
        <v>5</v>
      </c>
      <c r="AT30" s="131">
        <v>5</v>
      </c>
      <c r="AU30" s="131">
        <v>5</v>
      </c>
      <c r="AV30" s="131">
        <v>5</v>
      </c>
      <c r="AW30" s="131">
        <v>5</v>
      </c>
      <c r="AX30" s="206">
        <v>5</v>
      </c>
      <c r="AY30" s="172">
        <v>5</v>
      </c>
      <c r="AZ30" s="237" t="s">
        <v>76</v>
      </c>
      <c r="BA30" s="238"/>
      <c r="BB30" s="238"/>
      <c r="BC30" s="238"/>
      <c r="BD30" s="238"/>
      <c r="BE30" s="238"/>
      <c r="BF30" s="238"/>
      <c r="BG30" s="238"/>
      <c r="BH30" s="239"/>
      <c r="BI30" s="70"/>
      <c r="BJ30" s="71"/>
      <c r="BK30" s="72"/>
      <c r="BL30" s="26"/>
      <c r="BM30" s="182">
        <f t="shared" si="4"/>
        <v>41.375</v>
      </c>
      <c r="BN30" s="18">
        <v>10</v>
      </c>
      <c r="BO30" s="19">
        <v>5</v>
      </c>
      <c r="BP30" s="184">
        <f t="shared" si="3"/>
        <v>56.375</v>
      </c>
      <c r="BQ30" s="82" t="str">
        <f t="shared" si="5"/>
        <v>E</v>
      </c>
      <c r="BR30" s="83">
        <f t="shared" si="6"/>
        <v>3</v>
      </c>
      <c r="BS30" s="230"/>
      <c r="BT30" s="231"/>
      <c r="BU30" s="231"/>
      <c r="BV30" s="231"/>
      <c r="BW30" s="231"/>
      <c r="BX30" s="231"/>
      <c r="BY30" s="231"/>
      <c r="BZ30" s="231"/>
      <c r="CA30" s="232"/>
    </row>
    <row r="31" spans="1:79" ht="15.75" customHeight="1" x14ac:dyDescent="0.25">
      <c r="B31" s="8"/>
      <c r="W31" s="102"/>
      <c r="X31" s="7"/>
      <c r="AZ31" s="227" t="s">
        <v>82</v>
      </c>
      <c r="BA31" s="228"/>
      <c r="BB31" s="228"/>
      <c r="BC31" s="228"/>
      <c r="BD31" s="228"/>
      <c r="BE31" s="228"/>
      <c r="BF31" s="228"/>
      <c r="BG31" s="228"/>
      <c r="BH31" s="229"/>
    </row>
    <row r="32" spans="1:79" ht="15.75" customHeight="1" x14ac:dyDescent="0.3">
      <c r="A32" s="121"/>
      <c r="B32" s="124"/>
      <c r="C32" s="110"/>
      <c r="D32" s="110"/>
      <c r="E32" s="110"/>
      <c r="G32" s="121"/>
      <c r="H32" s="226" t="s">
        <v>161</v>
      </c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77"/>
      <c r="V32" s="121"/>
      <c r="W32" s="122"/>
      <c r="X32" s="123"/>
      <c r="Y32" s="121"/>
      <c r="Z32" s="121"/>
      <c r="AA32" s="121"/>
      <c r="AB32" s="121"/>
      <c r="AG32" s="121"/>
      <c r="AH32" s="121"/>
      <c r="AI32" s="121"/>
      <c r="AJ32" s="121"/>
      <c r="AK32" s="121"/>
      <c r="AL32" s="121"/>
      <c r="AM32" s="121"/>
      <c r="AR32" s="121"/>
      <c r="AS32" s="121"/>
      <c r="AT32" s="121"/>
      <c r="AU32" s="121"/>
      <c r="AV32" s="121"/>
      <c r="AW32" s="121"/>
      <c r="AX32" s="121"/>
      <c r="AY32" s="121"/>
      <c r="AZ32" s="175"/>
    </row>
    <row r="33" spans="2:52" ht="15.75" x14ac:dyDescent="0.25">
      <c r="B33" s="8"/>
      <c r="W33" s="102"/>
      <c r="X33" s="7"/>
      <c r="AZ33" s="175"/>
    </row>
    <row r="34" spans="2:52" ht="15.75" x14ac:dyDescent="0.25">
      <c r="B34" s="8"/>
      <c r="W34" s="102"/>
      <c r="X34" s="7"/>
      <c r="AZ34" s="175"/>
    </row>
    <row r="35" spans="2:52" ht="15.75" x14ac:dyDescent="0.25">
      <c r="B35" s="8"/>
      <c r="W35" s="102"/>
      <c r="X35" s="7"/>
      <c r="AZ35" s="175"/>
    </row>
    <row r="36" spans="2:52" ht="15.75" x14ac:dyDescent="0.25">
      <c r="B36" s="8"/>
      <c r="H36" s="102"/>
      <c r="AZ36" s="175"/>
    </row>
    <row r="37" spans="2:52" ht="15.75" x14ac:dyDescent="0.25">
      <c r="B37" s="8"/>
      <c r="AZ37" s="175"/>
    </row>
    <row r="38" spans="2:52" ht="15.75" x14ac:dyDescent="0.25">
      <c r="B38" s="8"/>
      <c r="AZ38" s="175"/>
    </row>
    <row r="39" spans="2:52" ht="15.75" x14ac:dyDescent="0.25">
      <c r="B39" s="9"/>
      <c r="AZ39" s="175"/>
    </row>
    <row r="40" spans="2:52" ht="15.75" x14ac:dyDescent="0.25">
      <c r="B40" s="9"/>
      <c r="AZ40" s="175"/>
    </row>
    <row r="41" spans="2:52" x14ac:dyDescent="0.25">
      <c r="B41" s="110"/>
      <c r="AZ41" s="175"/>
    </row>
    <row r="42" spans="2:52" x14ac:dyDescent="0.25">
      <c r="B42" s="111"/>
      <c r="AZ42" s="175"/>
    </row>
    <row r="43" spans="2:52" x14ac:dyDescent="0.25">
      <c r="B43" s="110"/>
      <c r="AZ43" s="175"/>
    </row>
    <row r="44" spans="2:52" ht="15.75" x14ac:dyDescent="0.25">
      <c r="B44" s="6"/>
      <c r="AZ44" s="175"/>
    </row>
    <row r="45" spans="2:52" x14ac:dyDescent="0.25">
      <c r="AZ45" s="175"/>
    </row>
    <row r="46" spans="2:52" x14ac:dyDescent="0.25">
      <c r="AZ46" s="175"/>
    </row>
    <row r="47" spans="2:52" x14ac:dyDescent="0.25">
      <c r="AZ47" s="175"/>
    </row>
    <row r="48" spans="2:52" x14ac:dyDescent="0.25">
      <c r="AZ48" s="175"/>
    </row>
    <row r="49" spans="52:63" x14ac:dyDescent="0.25">
      <c r="AZ49" s="175"/>
    </row>
    <row r="50" spans="52:63" x14ac:dyDescent="0.25">
      <c r="AZ50" s="175"/>
    </row>
    <row r="51" spans="52:63" x14ac:dyDescent="0.25">
      <c r="AZ51" s="175"/>
    </row>
    <row r="52" spans="52:63" x14ac:dyDescent="0.25">
      <c r="AZ52" s="175"/>
    </row>
    <row r="53" spans="52:63" x14ac:dyDescent="0.25">
      <c r="AZ53" s="175"/>
    </row>
    <row r="54" spans="52:63" x14ac:dyDescent="0.25">
      <c r="AZ54" s="175"/>
    </row>
    <row r="55" spans="52:63" x14ac:dyDescent="0.25">
      <c r="AZ55" s="175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</row>
    <row r="56" spans="52:63" x14ac:dyDescent="0.25">
      <c r="AZ56" s="175"/>
    </row>
    <row r="57" spans="52:63" x14ac:dyDescent="0.25">
      <c r="AZ57" s="175"/>
    </row>
    <row r="58" spans="52:63" x14ac:dyDescent="0.25">
      <c r="AZ58" s="175"/>
    </row>
    <row r="59" spans="52:63" x14ac:dyDescent="0.25">
      <c r="AZ59" s="175"/>
    </row>
    <row r="60" spans="52:63" x14ac:dyDescent="0.25">
      <c r="AZ60" s="175"/>
    </row>
    <row r="61" spans="52:63" x14ac:dyDescent="0.25">
      <c r="AZ61" s="175"/>
    </row>
    <row r="62" spans="52:63" x14ac:dyDescent="0.25">
      <c r="AZ62" s="175"/>
    </row>
    <row r="63" spans="52:63" x14ac:dyDescent="0.25">
      <c r="AZ63" s="175"/>
    </row>
    <row r="64" spans="52:63" x14ac:dyDescent="0.25">
      <c r="AZ64" s="175"/>
    </row>
    <row r="65" spans="52:52" x14ac:dyDescent="0.25">
      <c r="AZ65" s="175"/>
    </row>
    <row r="66" spans="52:52" x14ac:dyDescent="0.25">
      <c r="AZ66" s="175"/>
    </row>
    <row r="67" spans="52:52" x14ac:dyDescent="0.25">
      <c r="AZ67" s="176"/>
    </row>
  </sheetData>
  <mergeCells count="51">
    <mergeCell ref="AZ21:BH21"/>
    <mergeCell ref="AZ22:BH22"/>
    <mergeCell ref="AZ23:BH23"/>
    <mergeCell ref="AZ25:BH25"/>
    <mergeCell ref="AZ16:BH16"/>
    <mergeCell ref="AZ17:BH17"/>
    <mergeCell ref="AZ18:BH18"/>
    <mergeCell ref="AZ19:BH19"/>
    <mergeCell ref="AZ20:BH20"/>
    <mergeCell ref="AZ11:BH11"/>
    <mergeCell ref="AZ12:BH12"/>
    <mergeCell ref="AZ13:BH13"/>
    <mergeCell ref="AZ14:BH14"/>
    <mergeCell ref="AZ15:BH15"/>
    <mergeCell ref="BS10:CA10"/>
    <mergeCell ref="AZ6:BH6"/>
    <mergeCell ref="AZ7:BH7"/>
    <mergeCell ref="AZ8:BH8"/>
    <mergeCell ref="AZ9:BH9"/>
    <mergeCell ref="AZ10:BH10"/>
    <mergeCell ref="R6:R7"/>
    <mergeCell ref="AF6:AF7"/>
    <mergeCell ref="BN7:BO7"/>
    <mergeCell ref="BS8:CA8"/>
    <mergeCell ref="BS9:CA9"/>
    <mergeCell ref="BS22:CA22"/>
    <mergeCell ref="BS11:CA11"/>
    <mergeCell ref="BS12:CA12"/>
    <mergeCell ref="BS13:CA13"/>
    <mergeCell ref="BS14:CA14"/>
    <mergeCell ref="BS15:CA15"/>
    <mergeCell ref="BS16:CA16"/>
    <mergeCell ref="BS17:CA17"/>
    <mergeCell ref="BS18:CA18"/>
    <mergeCell ref="BS19:CA19"/>
    <mergeCell ref="BS20:CA20"/>
    <mergeCell ref="BS21:CA21"/>
    <mergeCell ref="AZ31:BH31"/>
    <mergeCell ref="BS29:CA29"/>
    <mergeCell ref="BS30:CA30"/>
    <mergeCell ref="BS23:CA23"/>
    <mergeCell ref="BS24:CA24"/>
    <mergeCell ref="BS25:CA25"/>
    <mergeCell ref="BS26:CA26"/>
    <mergeCell ref="BS27:CA27"/>
    <mergeCell ref="BS28:CA28"/>
    <mergeCell ref="AZ26:BH26"/>
    <mergeCell ref="AZ24:BH24"/>
    <mergeCell ref="AZ28:BH28"/>
    <mergeCell ref="AZ29:BH29"/>
    <mergeCell ref="AZ30:BH30"/>
  </mergeCells>
  <hyperlinks>
    <hyperlink ref="BE1" r:id="rId1"/>
    <hyperlink ref="BE2" r:id="rId2"/>
    <hyperlink ref="BE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7"/>
  <sheetViews>
    <sheetView tabSelected="1" topLeftCell="A3" zoomScale="80" zoomScaleNormal="80" workbookViewId="0">
      <selection activeCell="AZ16" sqref="AZ16:BH16"/>
    </sheetView>
  </sheetViews>
  <sheetFormatPr defaultRowHeight="15" x14ac:dyDescent="0.25"/>
  <cols>
    <col min="1" max="1" width="2.42578125" style="96" customWidth="1"/>
    <col min="2" max="2" width="18.85546875" style="96" customWidth="1"/>
    <col min="3" max="44" width="2.7109375" style="96" customWidth="1"/>
    <col min="45" max="45" width="2.5703125" style="96" customWidth="1"/>
    <col min="46" max="58" width="2.7109375" style="96" customWidth="1"/>
    <col min="59" max="60" width="3.42578125" style="96" customWidth="1"/>
    <col min="61" max="61" width="3.140625" style="96" customWidth="1"/>
    <col min="62" max="62" width="3.28515625" style="96" customWidth="1"/>
    <col min="63" max="63" width="3.42578125" style="96" customWidth="1"/>
    <col min="64" max="64" width="3.140625" style="96" customWidth="1"/>
    <col min="65" max="67" width="3" style="96" customWidth="1"/>
    <col min="68" max="68" width="3.28515625" style="96" customWidth="1"/>
    <col min="69" max="69" width="3.42578125" style="96" customWidth="1"/>
    <col min="70" max="70" width="3" style="96" customWidth="1"/>
    <col min="71" max="16384" width="9.140625" style="96"/>
  </cols>
  <sheetData>
    <row r="1" spans="1:79" ht="18.75" x14ac:dyDescent="0.3">
      <c r="B1" s="27"/>
      <c r="C1" s="28"/>
      <c r="D1" s="27"/>
      <c r="E1" s="27"/>
      <c r="F1" s="27"/>
      <c r="G1" s="27"/>
      <c r="H1" s="27"/>
      <c r="I1" s="27"/>
      <c r="J1" s="27"/>
      <c r="K1" s="27"/>
      <c r="L1" s="97" t="s">
        <v>50</v>
      </c>
      <c r="M1" s="97"/>
      <c r="N1" s="97"/>
      <c r="O1" s="97"/>
      <c r="P1" s="97"/>
      <c r="Q1" s="97"/>
      <c r="R1" s="27"/>
      <c r="S1" s="97" t="s">
        <v>0</v>
      </c>
      <c r="T1" s="97"/>
      <c r="U1" s="97"/>
      <c r="V1" s="29"/>
      <c r="W1" s="27"/>
      <c r="X1" s="27"/>
      <c r="Y1" s="97" t="s">
        <v>19</v>
      </c>
      <c r="Z1" s="97"/>
      <c r="AA1" s="97"/>
      <c r="AB1" s="97"/>
      <c r="AC1" s="97"/>
      <c r="AD1" s="99"/>
      <c r="AE1" s="97" t="s">
        <v>51</v>
      </c>
      <c r="AF1" s="99"/>
      <c r="AG1" s="97"/>
      <c r="AH1" s="97"/>
      <c r="AI1" s="97"/>
      <c r="AJ1" s="99"/>
      <c r="AK1" s="99"/>
      <c r="AL1" s="99"/>
      <c r="AM1" s="99"/>
      <c r="AN1" s="100"/>
      <c r="AO1" s="100" t="s">
        <v>24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12" t="s">
        <v>17</v>
      </c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</row>
    <row r="2" spans="1:79" ht="18.75" x14ac:dyDescent="0.3">
      <c r="B2" s="28" t="s">
        <v>20</v>
      </c>
      <c r="C2" s="28" t="s">
        <v>25</v>
      </c>
      <c r="D2" s="28"/>
      <c r="E2" s="28"/>
      <c r="F2" s="28"/>
      <c r="G2" s="28"/>
      <c r="H2" s="27"/>
      <c r="I2" s="27"/>
      <c r="J2" s="27"/>
      <c r="K2" s="100"/>
      <c r="L2" s="27"/>
      <c r="M2" s="27"/>
      <c r="N2" s="27"/>
      <c r="O2" s="27"/>
      <c r="P2" s="27"/>
      <c r="Q2" s="27"/>
      <c r="R2" s="27"/>
      <c r="S2" s="97" t="s">
        <v>1</v>
      </c>
      <c r="T2" s="97"/>
      <c r="U2" s="97"/>
      <c r="V2" s="97"/>
      <c r="W2" s="97"/>
      <c r="X2" s="97"/>
      <c r="Y2" s="27" t="s">
        <v>2</v>
      </c>
      <c r="Z2" s="27"/>
      <c r="AA2" s="27"/>
      <c r="AB2" s="100"/>
      <c r="AC2" s="27"/>
      <c r="AD2" s="27"/>
      <c r="AE2" s="27" t="s">
        <v>3</v>
      </c>
      <c r="AF2" s="27"/>
      <c r="AG2" s="27"/>
      <c r="AH2" s="27"/>
      <c r="AI2" s="27"/>
      <c r="AJ2" s="100"/>
      <c r="AK2" s="100"/>
      <c r="AL2" s="100"/>
      <c r="AM2" s="100"/>
      <c r="AN2" s="100"/>
      <c r="AO2" s="95" t="s">
        <v>23</v>
      </c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100"/>
      <c r="BA2" s="100"/>
      <c r="BB2" s="100"/>
      <c r="BC2" s="100"/>
      <c r="BD2" s="100"/>
      <c r="BE2" s="114" t="s">
        <v>59</v>
      </c>
      <c r="BL2" s="100"/>
      <c r="BM2" s="100"/>
      <c r="BN2" s="100"/>
      <c r="BO2" s="100"/>
      <c r="BP2" s="100"/>
      <c r="BQ2" s="100"/>
      <c r="BR2" s="100"/>
      <c r="BS2" s="100"/>
    </row>
    <row r="3" spans="1:79" ht="14.25" customHeight="1" thickBot="1" x14ac:dyDescent="0.3">
      <c r="B3" s="27"/>
      <c r="C3" s="101" t="s">
        <v>140</v>
      </c>
      <c r="D3" s="101"/>
      <c r="E3" s="101"/>
      <c r="F3" s="101"/>
      <c r="G3" s="101"/>
      <c r="H3" s="101"/>
      <c r="I3" s="101"/>
      <c r="J3" s="101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7"/>
      <c r="X3" s="97"/>
      <c r="Y3" s="97"/>
      <c r="Z3" s="27"/>
      <c r="AA3" s="27"/>
      <c r="AB3" s="27"/>
      <c r="AC3" s="27"/>
      <c r="AD3" s="112" t="s">
        <v>139</v>
      </c>
      <c r="AE3" s="27"/>
      <c r="AF3" s="27"/>
      <c r="AG3" s="27"/>
      <c r="AH3" s="27"/>
      <c r="AI3" s="27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12" t="s">
        <v>18</v>
      </c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</row>
    <row r="4" spans="1:79" ht="15.75" hidden="1" thickBot="1" x14ac:dyDescent="0.3">
      <c r="A4" s="102"/>
      <c r="B4" s="10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  <c r="AF4" s="3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79" ht="15.75" hidden="1" customHeight="1" x14ac:dyDescent="0.25">
      <c r="A5" s="102"/>
      <c r="B5" s="102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4"/>
      <c r="AF5" s="3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79" s="1" customFormat="1" ht="63.75" customHeight="1" x14ac:dyDescent="0.2">
      <c r="A6" s="91"/>
      <c r="B6" s="84"/>
      <c r="C6" s="141" t="s">
        <v>52</v>
      </c>
      <c r="D6" s="52"/>
      <c r="E6" s="52" t="s">
        <v>122</v>
      </c>
      <c r="F6" s="52"/>
      <c r="G6" s="52" t="s">
        <v>54</v>
      </c>
      <c r="H6" s="52" t="s">
        <v>125</v>
      </c>
      <c r="I6" s="52" t="s">
        <v>124</v>
      </c>
      <c r="J6" s="127"/>
      <c r="K6" s="142" t="s">
        <v>53</v>
      </c>
      <c r="L6" s="128"/>
      <c r="M6" s="52"/>
      <c r="N6" s="52"/>
      <c r="O6" s="52"/>
      <c r="P6" s="143"/>
      <c r="Q6" s="64" t="s">
        <v>4</v>
      </c>
      <c r="R6" s="240" t="s">
        <v>14</v>
      </c>
      <c r="S6" s="52" t="s">
        <v>55</v>
      </c>
      <c r="T6" s="52"/>
      <c r="U6" s="52"/>
      <c r="V6" s="52"/>
      <c r="W6" s="52" t="s">
        <v>56</v>
      </c>
      <c r="X6" s="61"/>
      <c r="Y6" s="52"/>
      <c r="Z6" s="127"/>
      <c r="AA6" s="52" t="s">
        <v>57</v>
      </c>
      <c r="AB6" s="128"/>
      <c r="AC6" s="52"/>
      <c r="AD6" s="104"/>
      <c r="AE6" s="144" t="s">
        <v>22</v>
      </c>
      <c r="AF6" s="242" t="s">
        <v>14</v>
      </c>
      <c r="AG6" s="141" t="s">
        <v>58</v>
      </c>
      <c r="AH6" s="52"/>
      <c r="AI6" s="52"/>
      <c r="AJ6" s="56"/>
      <c r="AK6" s="142"/>
      <c r="AL6" s="52"/>
      <c r="AM6" s="52"/>
      <c r="AN6" s="129"/>
      <c r="AO6" s="52"/>
      <c r="AP6" s="52"/>
      <c r="AQ6" s="128"/>
      <c r="AR6" s="52"/>
      <c r="AS6" s="52"/>
      <c r="AT6" s="52"/>
      <c r="AU6" s="52"/>
      <c r="AV6" s="52"/>
      <c r="AW6" s="52"/>
      <c r="AX6" s="61"/>
      <c r="AY6" s="173"/>
      <c r="AZ6" s="246" t="s">
        <v>61</v>
      </c>
      <c r="BA6" s="247"/>
      <c r="BB6" s="247"/>
      <c r="BC6" s="247"/>
      <c r="BD6" s="247"/>
      <c r="BE6" s="247"/>
      <c r="BF6" s="247"/>
      <c r="BG6" s="247"/>
      <c r="BH6" s="248"/>
      <c r="BI6" s="73"/>
      <c r="BJ6" s="75"/>
      <c r="BK6" s="74"/>
      <c r="BL6" s="76"/>
      <c r="BM6" s="77" t="s">
        <v>13</v>
      </c>
      <c r="BN6" s="103" t="s">
        <v>8</v>
      </c>
      <c r="BO6" s="104" t="s">
        <v>9</v>
      </c>
      <c r="BP6" s="105" t="s">
        <v>10</v>
      </c>
      <c r="BQ6" s="30" t="s">
        <v>11</v>
      </c>
      <c r="BR6" s="31" t="s">
        <v>12</v>
      </c>
      <c r="BS6" s="88"/>
      <c r="BT6" s="84"/>
      <c r="BU6" s="86"/>
    </row>
    <row r="7" spans="1:79" ht="18" customHeight="1" x14ac:dyDescent="0.3">
      <c r="A7" s="92"/>
      <c r="B7" s="85" t="s">
        <v>5</v>
      </c>
      <c r="C7" s="139" t="s">
        <v>6</v>
      </c>
      <c r="D7" s="53" t="s">
        <v>15</v>
      </c>
      <c r="E7" s="53" t="s">
        <v>7</v>
      </c>
      <c r="F7" s="53" t="s">
        <v>21</v>
      </c>
      <c r="G7" s="165" t="s">
        <v>6</v>
      </c>
      <c r="H7" s="54" t="s">
        <v>7</v>
      </c>
      <c r="I7" s="53" t="s">
        <v>7</v>
      </c>
      <c r="J7" s="55" t="s">
        <v>21</v>
      </c>
      <c r="K7" s="140" t="s">
        <v>6</v>
      </c>
      <c r="L7" s="32" t="s">
        <v>7</v>
      </c>
      <c r="M7" s="32" t="s">
        <v>7</v>
      </c>
      <c r="N7" s="32" t="s">
        <v>21</v>
      </c>
      <c r="O7" s="33"/>
      <c r="P7" s="146"/>
      <c r="Q7" s="34"/>
      <c r="R7" s="241"/>
      <c r="S7" s="137" t="s">
        <v>6</v>
      </c>
      <c r="T7" s="32" t="s">
        <v>7</v>
      </c>
      <c r="U7" s="32" t="s">
        <v>7</v>
      </c>
      <c r="V7" s="33" t="s">
        <v>21</v>
      </c>
      <c r="W7" s="147" t="s">
        <v>6</v>
      </c>
      <c r="X7" s="34" t="s">
        <v>7</v>
      </c>
      <c r="Y7" s="32" t="s">
        <v>7</v>
      </c>
      <c r="Z7" s="57" t="s">
        <v>21</v>
      </c>
      <c r="AA7" s="145" t="s">
        <v>6</v>
      </c>
      <c r="AB7" s="32" t="s">
        <v>7</v>
      </c>
      <c r="AC7" s="33" t="s">
        <v>7</v>
      </c>
      <c r="AD7" s="35" t="s">
        <v>21</v>
      </c>
      <c r="AE7" s="148"/>
      <c r="AF7" s="243"/>
      <c r="AG7" s="36" t="s">
        <v>6</v>
      </c>
      <c r="AH7" s="37" t="s">
        <v>7</v>
      </c>
      <c r="AI7" s="38" t="s">
        <v>7</v>
      </c>
      <c r="AJ7" s="133" t="s">
        <v>21</v>
      </c>
      <c r="AK7" s="134" t="s">
        <v>16</v>
      </c>
      <c r="AL7" s="37" t="s">
        <v>16</v>
      </c>
      <c r="AM7" s="38" t="s">
        <v>16</v>
      </c>
      <c r="AN7" s="62" t="s">
        <v>16</v>
      </c>
      <c r="AO7" s="37" t="s">
        <v>16</v>
      </c>
      <c r="AP7" s="35" t="s">
        <v>16</v>
      </c>
      <c r="AQ7" s="39" t="s">
        <v>16</v>
      </c>
      <c r="AR7" s="37" t="s">
        <v>16</v>
      </c>
      <c r="AS7" s="37" t="s">
        <v>16</v>
      </c>
      <c r="AT7" s="37" t="s">
        <v>16</v>
      </c>
      <c r="AU7" s="38" t="s">
        <v>16</v>
      </c>
      <c r="AV7" s="37" t="s">
        <v>16</v>
      </c>
      <c r="AW7" s="37" t="s">
        <v>16</v>
      </c>
      <c r="AX7" s="35" t="s">
        <v>16</v>
      </c>
      <c r="AY7" s="66" t="s">
        <v>16</v>
      </c>
      <c r="AZ7" s="249" t="s">
        <v>60</v>
      </c>
      <c r="BA7" s="250"/>
      <c r="BB7" s="250"/>
      <c r="BC7" s="250"/>
      <c r="BD7" s="250"/>
      <c r="BE7" s="250"/>
      <c r="BF7" s="250"/>
      <c r="BG7" s="250"/>
      <c r="BH7" s="251"/>
      <c r="BI7" s="38">
        <v>1</v>
      </c>
      <c r="BJ7" s="38">
        <v>2</v>
      </c>
      <c r="BK7" s="38">
        <v>3</v>
      </c>
      <c r="BL7" s="66">
        <v>4</v>
      </c>
      <c r="BM7" s="45"/>
      <c r="BN7" s="244"/>
      <c r="BO7" s="245"/>
      <c r="BP7" s="14"/>
      <c r="BQ7" s="106"/>
      <c r="BR7" s="25"/>
      <c r="BS7" s="89"/>
      <c r="BT7" s="78"/>
      <c r="BU7" s="87"/>
    </row>
    <row r="8" spans="1:79" ht="17.25" customHeight="1" x14ac:dyDescent="0.25">
      <c r="A8" s="93">
        <v>1</v>
      </c>
      <c r="B8" s="178" t="s">
        <v>126</v>
      </c>
      <c r="C8" s="113"/>
      <c r="D8" s="113">
        <v>1</v>
      </c>
      <c r="E8" s="10"/>
      <c r="F8" s="10">
        <v>1</v>
      </c>
      <c r="G8" s="10"/>
      <c r="H8" s="132"/>
      <c r="I8" s="132"/>
      <c r="J8" s="50">
        <v>1</v>
      </c>
      <c r="K8" s="47"/>
      <c r="L8" s="11"/>
      <c r="M8" s="10"/>
      <c r="N8" s="11"/>
      <c r="O8" s="10"/>
      <c r="P8" s="12"/>
      <c r="Q8" s="41">
        <f t="shared" ref="Q8:Q30" si="0">IF(SUM(C8:P8)&lt;=21,SUM(C8:P8),21)</f>
        <v>3</v>
      </c>
      <c r="R8" s="40">
        <f t="shared" ref="R8:R30" si="1">IF(Q8&lt;7,0,IF(Q8&lt;14,1,2))</f>
        <v>0</v>
      </c>
      <c r="S8" s="13"/>
      <c r="T8" s="11"/>
      <c r="U8" s="10"/>
      <c r="V8" s="11"/>
      <c r="W8" s="10"/>
      <c r="X8" s="12"/>
      <c r="Y8" s="10"/>
      <c r="Z8" s="58"/>
      <c r="AA8" s="47"/>
      <c r="AB8" s="11"/>
      <c r="AC8" s="10"/>
      <c r="AD8" s="11"/>
      <c r="AE8" s="41">
        <f t="shared" ref="AE8:AE30" si="2">IF(SUM(S8:AD8,Q8)&lt;=39,SUM(S8:AD8,Q8),39)</f>
        <v>3</v>
      </c>
      <c r="AF8" s="40">
        <f t="shared" ref="AF8:AF30" si="3">IF(AE8&lt;15,0,IF(AE8&lt;30,1,2))</f>
        <v>0</v>
      </c>
      <c r="AG8" s="13"/>
      <c r="AH8" s="11"/>
      <c r="AI8" s="107"/>
      <c r="AJ8" s="170"/>
      <c r="AK8" s="167"/>
      <c r="AL8" s="107"/>
      <c r="AM8" s="107"/>
      <c r="AN8" s="63"/>
      <c r="AO8" s="10"/>
      <c r="AP8" s="107"/>
      <c r="AQ8" s="126"/>
      <c r="AR8" s="107"/>
      <c r="AS8" s="107"/>
      <c r="AT8" s="107"/>
      <c r="AU8" s="107"/>
      <c r="AV8" s="107"/>
      <c r="AW8" s="107"/>
      <c r="AX8" s="63"/>
      <c r="AY8" s="174"/>
      <c r="AZ8" s="227" t="s">
        <v>135</v>
      </c>
      <c r="BA8" s="228"/>
      <c r="BB8" s="228"/>
      <c r="BC8" s="228"/>
      <c r="BD8" s="228"/>
      <c r="BE8" s="228"/>
      <c r="BF8" s="228"/>
      <c r="BG8" s="228"/>
      <c r="BH8" s="229"/>
      <c r="BI8" s="67"/>
      <c r="BJ8" s="68"/>
      <c r="BK8" s="69"/>
      <c r="BL8" s="25"/>
      <c r="BM8" s="65">
        <f>IF(SUM(AE8,AG8:BL8)&lt;=60,SUM(AE8,AG8:BL8),60)</f>
        <v>3</v>
      </c>
      <c r="BN8" s="23"/>
      <c r="BO8" s="24"/>
      <c r="BP8" s="42">
        <f t="shared" ref="BP8:BP30" si="4">IF(SUM(BM8,BN8:BO8)&lt;=100,SUM(BM8,BN8:BO8),100)</f>
        <v>3</v>
      </c>
      <c r="BQ8" s="43" t="str">
        <f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F</v>
      </c>
      <c r="BR8" s="108">
        <f>IF(BP8&lt;50,2,IF(BP8&lt;74,3,IF(BP8&lt;87,4,5)))</f>
        <v>2</v>
      </c>
      <c r="BS8" s="230"/>
      <c r="BT8" s="234"/>
      <c r="BU8" s="234"/>
      <c r="BV8" s="234"/>
      <c r="BW8" s="234"/>
      <c r="BX8" s="234"/>
      <c r="BY8" s="234"/>
      <c r="BZ8" s="234"/>
      <c r="CA8" s="235"/>
    </row>
    <row r="9" spans="1:79" ht="15.75" customHeight="1" x14ac:dyDescent="0.25">
      <c r="A9" s="93">
        <v>2</v>
      </c>
      <c r="B9" s="178" t="s">
        <v>127</v>
      </c>
      <c r="C9" s="113"/>
      <c r="D9" s="113"/>
      <c r="E9" s="10"/>
      <c r="F9" s="10">
        <v>1</v>
      </c>
      <c r="G9" s="10"/>
      <c r="H9" s="132"/>
      <c r="I9" s="132"/>
      <c r="J9" s="50">
        <v>1</v>
      </c>
      <c r="K9" s="47"/>
      <c r="L9" s="11"/>
      <c r="M9" s="10"/>
      <c r="N9" s="11"/>
      <c r="O9" s="10"/>
      <c r="P9" s="12"/>
      <c r="Q9" s="41">
        <f t="shared" si="0"/>
        <v>2</v>
      </c>
      <c r="R9" s="40">
        <f t="shared" si="1"/>
        <v>0</v>
      </c>
      <c r="S9" s="13"/>
      <c r="T9" s="11"/>
      <c r="U9" s="107"/>
      <c r="V9" s="11"/>
      <c r="W9" s="10"/>
      <c r="X9" s="12"/>
      <c r="Y9" s="10"/>
      <c r="Z9" s="58"/>
      <c r="AA9" s="47"/>
      <c r="AB9" s="11"/>
      <c r="AC9" s="10"/>
      <c r="AD9" s="11"/>
      <c r="AE9" s="41">
        <f t="shared" si="2"/>
        <v>2</v>
      </c>
      <c r="AF9" s="40">
        <f t="shared" si="3"/>
        <v>0</v>
      </c>
      <c r="AG9" s="13"/>
      <c r="AH9" s="11"/>
      <c r="AI9" s="107"/>
      <c r="AJ9" s="170"/>
      <c r="AK9" s="167">
        <v>5</v>
      </c>
      <c r="AL9" s="107">
        <v>5</v>
      </c>
      <c r="AM9" s="107">
        <v>5</v>
      </c>
      <c r="AN9" s="63">
        <v>5</v>
      </c>
      <c r="AO9" s="10">
        <v>5</v>
      </c>
      <c r="AP9" s="107">
        <v>5</v>
      </c>
      <c r="AQ9" s="126">
        <v>5</v>
      </c>
      <c r="AR9" s="107">
        <v>5</v>
      </c>
      <c r="AS9" s="107">
        <v>5</v>
      </c>
      <c r="AT9" s="107">
        <v>5</v>
      </c>
      <c r="AU9" s="107">
        <v>5</v>
      </c>
      <c r="AV9" s="107">
        <v>5</v>
      </c>
      <c r="AW9" s="107">
        <v>5</v>
      </c>
      <c r="AX9" s="63">
        <v>5</v>
      </c>
      <c r="AY9" s="25">
        <v>5</v>
      </c>
      <c r="AZ9" s="227" t="s">
        <v>142</v>
      </c>
      <c r="BA9" s="228"/>
      <c r="BB9" s="228"/>
      <c r="BC9" s="228"/>
      <c r="BD9" s="228"/>
      <c r="BE9" s="228"/>
      <c r="BF9" s="228"/>
      <c r="BG9" s="228"/>
      <c r="BH9" s="229"/>
      <c r="BI9" s="67"/>
      <c r="BJ9" s="68"/>
      <c r="BK9" s="69"/>
      <c r="BL9" s="25"/>
      <c r="BM9" s="65">
        <f t="shared" ref="BM9:BM30" si="5">IF(SUM(AE9,AG9:BL9)&lt;=60,SUM(AE9,AG9:BL9),60)</f>
        <v>60</v>
      </c>
      <c r="BN9" s="14">
        <v>10</v>
      </c>
      <c r="BO9" s="106">
        <v>10</v>
      </c>
      <c r="BP9" s="42">
        <f t="shared" si="4"/>
        <v>80</v>
      </c>
      <c r="BQ9" s="43" t="str">
        <f t="shared" ref="BQ9:BQ30" si="6">IF(BP9&lt;25,"F",IF(BP9&lt;50,"FX",IF(BP9&lt;60,"E",IF(BP9&lt;64,"D-",IF(BP9&lt;67,"D",IF(BP9&lt;70,"D+",IF(BP9&lt;74,"C-",IF(BP9&lt;77,"C",IF(BP9&lt;80,"C+",IF(BP9&lt;84,"B-",IF(BP9&lt;87,"B",IF(BP9&lt;90,"B+",IF(BP9&lt;94,"A-",IF(BP9&lt;97,"A","A+"))))))))))))))</f>
        <v>B-</v>
      </c>
      <c r="BR9" s="108">
        <f t="shared" ref="BR9:BR30" si="7">IF(BP9&lt;50,2,IF(BP9&lt;74,3,IF(BP9&lt;87,4,5)))</f>
        <v>4</v>
      </c>
      <c r="BS9" s="230" t="s">
        <v>152</v>
      </c>
      <c r="BT9" s="234"/>
      <c r="BU9" s="234"/>
      <c r="BV9" s="234"/>
      <c r="BW9" s="234"/>
      <c r="BX9" s="234"/>
      <c r="BY9" s="234"/>
      <c r="BZ9" s="234"/>
      <c r="CA9" s="235"/>
    </row>
    <row r="10" spans="1:79" ht="15" customHeight="1" x14ac:dyDescent="0.25">
      <c r="A10" s="93">
        <v>3</v>
      </c>
      <c r="B10" s="178" t="s">
        <v>128</v>
      </c>
      <c r="C10" s="113"/>
      <c r="D10" s="113"/>
      <c r="E10" s="10"/>
      <c r="F10" s="10"/>
      <c r="G10" s="10"/>
      <c r="H10" s="10"/>
      <c r="I10" s="10"/>
      <c r="J10" s="50"/>
      <c r="K10" s="47"/>
      <c r="L10" s="11"/>
      <c r="M10" s="10"/>
      <c r="N10" s="11"/>
      <c r="O10" s="10"/>
      <c r="P10" s="12"/>
      <c r="Q10" s="41">
        <f t="shared" si="0"/>
        <v>0</v>
      </c>
      <c r="R10" s="40">
        <f t="shared" si="1"/>
        <v>0</v>
      </c>
      <c r="S10" s="13"/>
      <c r="T10" s="11"/>
      <c r="U10" s="10"/>
      <c r="V10" s="11"/>
      <c r="W10" s="10"/>
      <c r="X10" s="12"/>
      <c r="Y10" s="10"/>
      <c r="Z10" s="58"/>
      <c r="AA10" s="47"/>
      <c r="AB10" s="11"/>
      <c r="AC10" s="10"/>
      <c r="AD10" s="11"/>
      <c r="AE10" s="41">
        <f t="shared" si="2"/>
        <v>0</v>
      </c>
      <c r="AF10" s="40">
        <f t="shared" si="3"/>
        <v>0</v>
      </c>
      <c r="AG10" s="13"/>
      <c r="AH10" s="11"/>
      <c r="AI10" s="107"/>
      <c r="AJ10" s="170"/>
      <c r="AK10" s="167"/>
      <c r="AL10" s="107"/>
      <c r="AM10" s="107"/>
      <c r="AN10" s="63"/>
      <c r="AO10" s="10"/>
      <c r="AP10" s="107"/>
      <c r="AQ10" s="126"/>
      <c r="AR10" s="107"/>
      <c r="AS10" s="107"/>
      <c r="AT10" s="107"/>
      <c r="AU10" s="107"/>
      <c r="AV10" s="107"/>
      <c r="AW10" s="107"/>
      <c r="AX10" s="63"/>
      <c r="AY10" s="174"/>
      <c r="AZ10" s="227"/>
      <c r="BA10" s="228"/>
      <c r="BB10" s="228"/>
      <c r="BC10" s="228"/>
      <c r="BD10" s="228"/>
      <c r="BE10" s="228"/>
      <c r="BF10" s="228"/>
      <c r="BG10" s="228"/>
      <c r="BH10" s="229"/>
      <c r="BI10" s="67"/>
      <c r="BJ10" s="68"/>
      <c r="BK10" s="69"/>
      <c r="BL10" s="25"/>
      <c r="BM10" s="65">
        <f t="shared" si="5"/>
        <v>0</v>
      </c>
      <c r="BN10" s="23"/>
      <c r="BO10" s="24"/>
      <c r="BP10" s="42">
        <f t="shared" si="4"/>
        <v>0</v>
      </c>
      <c r="BQ10" s="43" t="str">
        <f t="shared" si="6"/>
        <v>F</v>
      </c>
      <c r="BR10" s="108">
        <f t="shared" si="7"/>
        <v>2</v>
      </c>
      <c r="BS10" s="230"/>
      <c r="BT10" s="234"/>
      <c r="BU10" s="234"/>
      <c r="BV10" s="234"/>
      <c r="BW10" s="234"/>
      <c r="BX10" s="234"/>
      <c r="BY10" s="234"/>
      <c r="BZ10" s="234"/>
      <c r="CA10" s="235"/>
    </row>
    <row r="11" spans="1:79" ht="15" customHeight="1" x14ac:dyDescent="0.25">
      <c r="A11" s="93">
        <v>4</v>
      </c>
      <c r="B11" s="178" t="s">
        <v>129</v>
      </c>
      <c r="C11" s="113"/>
      <c r="D11" s="113"/>
      <c r="E11" s="10"/>
      <c r="F11" s="10"/>
      <c r="G11" s="125"/>
      <c r="H11" s="132"/>
      <c r="I11" s="132"/>
      <c r="J11" s="50">
        <v>1</v>
      </c>
      <c r="K11" s="47"/>
      <c r="L11" s="11"/>
      <c r="M11" s="10"/>
      <c r="N11" s="11"/>
      <c r="O11" s="10"/>
      <c r="P11" s="12"/>
      <c r="Q11" s="41">
        <f t="shared" si="0"/>
        <v>1</v>
      </c>
      <c r="R11" s="40">
        <f t="shared" si="1"/>
        <v>0</v>
      </c>
      <c r="S11" s="13"/>
      <c r="T11" s="11"/>
      <c r="U11" s="10"/>
      <c r="V11" s="11"/>
      <c r="W11" s="10"/>
      <c r="X11" s="12"/>
      <c r="Y11" s="10"/>
      <c r="Z11" s="58"/>
      <c r="AA11" s="47"/>
      <c r="AB11" s="11"/>
      <c r="AC11" s="10"/>
      <c r="AD11" s="11"/>
      <c r="AE11" s="41">
        <f t="shared" si="2"/>
        <v>1</v>
      </c>
      <c r="AF11" s="40">
        <f t="shared" si="3"/>
        <v>0</v>
      </c>
      <c r="AG11" s="13"/>
      <c r="AH11" s="11"/>
      <c r="AI11" s="107"/>
      <c r="AJ11" s="170"/>
      <c r="AK11" s="167"/>
      <c r="AL11" s="107"/>
      <c r="AM11" s="107"/>
      <c r="AN11" s="63"/>
      <c r="AO11" s="10"/>
      <c r="AP11" s="107"/>
      <c r="AQ11" s="126"/>
      <c r="AR11" s="107"/>
      <c r="AS11" s="107"/>
      <c r="AT11" s="107"/>
      <c r="AU11" s="107"/>
      <c r="AV11" s="107"/>
      <c r="AW11" s="107"/>
      <c r="AX11" s="63"/>
      <c r="AY11" s="25"/>
      <c r="AZ11" s="227"/>
      <c r="BA11" s="228"/>
      <c r="BB11" s="228"/>
      <c r="BC11" s="228"/>
      <c r="BD11" s="228"/>
      <c r="BE11" s="228"/>
      <c r="BF11" s="228"/>
      <c r="BG11" s="228"/>
      <c r="BH11" s="229"/>
      <c r="BI11" s="67"/>
      <c r="BJ11" s="68"/>
      <c r="BK11" s="69"/>
      <c r="BL11" s="25"/>
      <c r="BM11" s="65">
        <f t="shared" si="5"/>
        <v>1</v>
      </c>
      <c r="BN11" s="14"/>
      <c r="BO11" s="106"/>
      <c r="BP11" s="42">
        <f t="shared" si="4"/>
        <v>1</v>
      </c>
      <c r="BQ11" s="43" t="str">
        <f t="shared" si="6"/>
        <v>F</v>
      </c>
      <c r="BR11" s="108">
        <f t="shared" si="7"/>
        <v>2</v>
      </c>
      <c r="BS11" s="230"/>
      <c r="BT11" s="228"/>
      <c r="BU11" s="228"/>
      <c r="BV11" s="228"/>
      <c r="BW11" s="228"/>
      <c r="BX11" s="228"/>
      <c r="BY11" s="228"/>
      <c r="BZ11" s="228"/>
      <c r="CA11" s="229"/>
    </row>
    <row r="12" spans="1:79" ht="16.5" customHeight="1" x14ac:dyDescent="0.25">
      <c r="A12" s="93">
        <v>5</v>
      </c>
      <c r="B12" s="178" t="s">
        <v>130</v>
      </c>
      <c r="C12" s="113"/>
      <c r="D12" s="113">
        <v>1</v>
      </c>
      <c r="E12" s="10"/>
      <c r="F12" s="10"/>
      <c r="G12" s="10"/>
      <c r="H12" s="132"/>
      <c r="I12" s="132"/>
      <c r="J12" s="50"/>
      <c r="K12" s="47"/>
      <c r="L12" s="11"/>
      <c r="M12" s="10"/>
      <c r="N12" s="11"/>
      <c r="O12" s="10"/>
      <c r="P12" s="12"/>
      <c r="Q12" s="41">
        <f t="shared" si="0"/>
        <v>1</v>
      </c>
      <c r="R12" s="40">
        <f t="shared" si="1"/>
        <v>0</v>
      </c>
      <c r="S12" s="13"/>
      <c r="T12" s="11"/>
      <c r="U12" s="10"/>
      <c r="V12" s="11"/>
      <c r="W12" s="10"/>
      <c r="X12" s="12"/>
      <c r="Y12" s="10"/>
      <c r="Z12" s="58"/>
      <c r="AA12" s="47"/>
      <c r="AB12" s="11"/>
      <c r="AC12" s="10"/>
      <c r="AD12" s="11"/>
      <c r="AE12" s="41">
        <f t="shared" si="2"/>
        <v>1</v>
      </c>
      <c r="AF12" s="40">
        <f t="shared" si="3"/>
        <v>0</v>
      </c>
      <c r="AG12" s="13"/>
      <c r="AH12" s="11"/>
      <c r="AI12" s="107"/>
      <c r="AJ12" s="170"/>
      <c r="AK12" s="167"/>
      <c r="AL12" s="107"/>
      <c r="AM12" s="107"/>
      <c r="AN12" s="63"/>
      <c r="AO12" s="10"/>
      <c r="AP12" s="107"/>
      <c r="AQ12" s="126"/>
      <c r="AR12" s="107"/>
      <c r="AS12" s="107"/>
      <c r="AT12" s="107"/>
      <c r="AU12" s="107"/>
      <c r="AV12" s="107"/>
      <c r="AW12" s="107"/>
      <c r="AX12" s="63"/>
      <c r="AY12" s="25"/>
      <c r="AZ12" s="227" t="s">
        <v>136</v>
      </c>
      <c r="BA12" s="228"/>
      <c r="BB12" s="228"/>
      <c r="BC12" s="228"/>
      <c r="BD12" s="228"/>
      <c r="BE12" s="228"/>
      <c r="BF12" s="228"/>
      <c r="BG12" s="228"/>
      <c r="BH12" s="229"/>
      <c r="BI12" s="67"/>
      <c r="BJ12" s="68"/>
      <c r="BK12" s="69"/>
      <c r="BL12" s="25"/>
      <c r="BM12" s="65">
        <f t="shared" si="5"/>
        <v>1</v>
      </c>
      <c r="BN12" s="14"/>
      <c r="BO12" s="106"/>
      <c r="BP12" s="42">
        <f t="shared" si="4"/>
        <v>1</v>
      </c>
      <c r="BQ12" s="43" t="str">
        <f t="shared" si="6"/>
        <v>F</v>
      </c>
      <c r="BR12" s="108">
        <f t="shared" si="7"/>
        <v>2</v>
      </c>
      <c r="BS12" s="227"/>
      <c r="BT12" s="228"/>
      <c r="BU12" s="228"/>
      <c r="BV12" s="228"/>
      <c r="BW12" s="228"/>
      <c r="BX12" s="228"/>
      <c r="BY12" s="228"/>
      <c r="BZ12" s="228"/>
      <c r="CA12" s="229"/>
    </row>
    <row r="13" spans="1:79" ht="15" customHeight="1" x14ac:dyDescent="0.25">
      <c r="A13" s="93">
        <v>6</v>
      </c>
      <c r="B13" s="178" t="s">
        <v>131</v>
      </c>
      <c r="C13" s="113"/>
      <c r="D13" s="113"/>
      <c r="E13" s="10"/>
      <c r="F13" s="10"/>
      <c r="G13" s="10"/>
      <c r="H13" s="10"/>
      <c r="I13" s="10"/>
      <c r="J13" s="50"/>
      <c r="K13" s="47"/>
      <c r="L13" s="11"/>
      <c r="M13" s="10"/>
      <c r="N13" s="11"/>
      <c r="O13" s="10"/>
      <c r="P13" s="12"/>
      <c r="Q13" s="41">
        <f t="shared" si="0"/>
        <v>0</v>
      </c>
      <c r="R13" s="40">
        <f t="shared" si="1"/>
        <v>0</v>
      </c>
      <c r="S13" s="13"/>
      <c r="T13" s="11"/>
      <c r="U13" s="10"/>
      <c r="V13" s="10"/>
      <c r="W13" s="10"/>
      <c r="X13" s="135"/>
      <c r="Y13" s="132"/>
      <c r="Z13" s="50"/>
      <c r="AA13" s="47"/>
      <c r="AB13" s="11"/>
      <c r="AC13" s="10"/>
      <c r="AD13" s="11"/>
      <c r="AE13" s="41">
        <f t="shared" si="2"/>
        <v>0</v>
      </c>
      <c r="AF13" s="40">
        <f t="shared" si="3"/>
        <v>0</v>
      </c>
      <c r="AG13" s="13"/>
      <c r="AH13" s="11"/>
      <c r="AI13" s="107"/>
      <c r="AJ13" s="170"/>
      <c r="AK13" s="167"/>
      <c r="AL13" s="107"/>
      <c r="AM13" s="107"/>
      <c r="AN13" s="63"/>
      <c r="AO13" s="10"/>
      <c r="AP13" s="106"/>
      <c r="AQ13" s="126"/>
      <c r="AR13" s="107"/>
      <c r="AS13" s="107"/>
      <c r="AT13" s="107"/>
      <c r="AU13" s="107"/>
      <c r="AV13" s="107"/>
      <c r="AW13" s="107"/>
      <c r="AX13" s="109"/>
      <c r="AY13" s="25"/>
      <c r="AZ13" s="227"/>
      <c r="BA13" s="228"/>
      <c r="BB13" s="228"/>
      <c r="BC13" s="228"/>
      <c r="BD13" s="228"/>
      <c r="BE13" s="228"/>
      <c r="BF13" s="228"/>
      <c r="BG13" s="228"/>
      <c r="BH13" s="229"/>
      <c r="BI13" s="67"/>
      <c r="BJ13" s="68"/>
      <c r="BK13" s="69"/>
      <c r="BL13" s="25"/>
      <c r="BM13" s="65">
        <f t="shared" si="5"/>
        <v>0</v>
      </c>
      <c r="BN13" s="14"/>
      <c r="BO13" s="106"/>
      <c r="BP13" s="42">
        <f t="shared" si="4"/>
        <v>0</v>
      </c>
      <c r="BQ13" s="43" t="str">
        <f t="shared" si="6"/>
        <v>F</v>
      </c>
      <c r="BR13" s="108">
        <f t="shared" si="7"/>
        <v>2</v>
      </c>
      <c r="BS13" s="230"/>
      <c r="BT13" s="231"/>
      <c r="BU13" s="231"/>
      <c r="BV13" s="231"/>
      <c r="BW13" s="231"/>
      <c r="BX13" s="231"/>
      <c r="BY13" s="231"/>
      <c r="BZ13" s="231"/>
      <c r="CA13" s="232"/>
    </row>
    <row r="14" spans="1:79" ht="14.25" customHeight="1" x14ac:dyDescent="0.25">
      <c r="A14" s="93">
        <v>7</v>
      </c>
      <c r="B14" s="178" t="s">
        <v>132</v>
      </c>
      <c r="C14" s="113"/>
      <c r="D14" s="113">
        <v>1</v>
      </c>
      <c r="E14" s="10"/>
      <c r="F14" s="10">
        <v>1</v>
      </c>
      <c r="G14" s="10"/>
      <c r="H14" s="150"/>
      <c r="I14" s="150"/>
      <c r="J14" s="50"/>
      <c r="K14" s="47"/>
      <c r="L14" s="11"/>
      <c r="M14" s="10"/>
      <c r="N14" s="11"/>
      <c r="O14" s="10"/>
      <c r="P14" s="12"/>
      <c r="Q14" s="41">
        <f t="shared" si="0"/>
        <v>2</v>
      </c>
      <c r="R14" s="40">
        <f t="shared" si="1"/>
        <v>0</v>
      </c>
      <c r="S14" s="13"/>
      <c r="T14" s="11"/>
      <c r="U14" s="10"/>
      <c r="V14" s="10"/>
      <c r="W14" s="10"/>
      <c r="X14" s="135"/>
      <c r="Y14" s="132"/>
      <c r="Z14" s="50"/>
      <c r="AA14" s="47"/>
      <c r="AB14" s="11"/>
      <c r="AC14" s="10"/>
      <c r="AD14" s="11"/>
      <c r="AE14" s="41">
        <f t="shared" si="2"/>
        <v>2</v>
      </c>
      <c r="AF14" s="40">
        <f t="shared" si="3"/>
        <v>0</v>
      </c>
      <c r="AG14" s="13"/>
      <c r="AH14" s="11"/>
      <c r="AI14" s="107"/>
      <c r="AJ14" s="170"/>
      <c r="AK14" s="167">
        <v>5</v>
      </c>
      <c r="AL14" s="107">
        <v>5</v>
      </c>
      <c r="AM14" s="107">
        <v>5</v>
      </c>
      <c r="AN14" s="63">
        <v>5</v>
      </c>
      <c r="AO14" s="10">
        <v>5</v>
      </c>
      <c r="AP14" s="107">
        <v>5</v>
      </c>
      <c r="AQ14" s="126">
        <v>5</v>
      </c>
      <c r="AR14" s="107">
        <v>5</v>
      </c>
      <c r="AS14" s="107">
        <v>5</v>
      </c>
      <c r="AT14" s="107">
        <v>5</v>
      </c>
      <c r="AU14" s="107">
        <v>5</v>
      </c>
      <c r="AV14" s="107">
        <v>5</v>
      </c>
      <c r="AW14" s="107">
        <v>5</v>
      </c>
      <c r="AX14" s="63">
        <v>5</v>
      </c>
      <c r="AY14" s="25">
        <v>5</v>
      </c>
      <c r="AZ14" s="227" t="s">
        <v>137</v>
      </c>
      <c r="BA14" s="228"/>
      <c r="BB14" s="228"/>
      <c r="BC14" s="228"/>
      <c r="BD14" s="228"/>
      <c r="BE14" s="228"/>
      <c r="BF14" s="228"/>
      <c r="BG14" s="228"/>
      <c r="BH14" s="229"/>
      <c r="BI14" s="67"/>
      <c r="BJ14" s="68"/>
      <c r="BK14" s="69"/>
      <c r="BL14" s="25"/>
      <c r="BM14" s="65">
        <f t="shared" si="5"/>
        <v>60</v>
      </c>
      <c r="BN14" s="14"/>
      <c r="BO14" s="106"/>
      <c r="BP14" s="42">
        <f t="shared" si="4"/>
        <v>60</v>
      </c>
      <c r="BQ14" s="43" t="str">
        <f t="shared" si="6"/>
        <v>D-</v>
      </c>
      <c r="BR14" s="108">
        <f t="shared" si="7"/>
        <v>3</v>
      </c>
      <c r="BS14" s="233" t="s">
        <v>152</v>
      </c>
      <c r="BT14" s="234"/>
      <c r="BU14" s="234"/>
      <c r="BV14" s="234"/>
      <c r="BW14" s="234"/>
      <c r="BX14" s="234"/>
      <c r="BY14" s="234"/>
      <c r="BZ14" s="234"/>
      <c r="CA14" s="235"/>
    </row>
    <row r="15" spans="1:79" ht="15.75" customHeight="1" x14ac:dyDescent="0.25">
      <c r="A15" s="93">
        <v>8</v>
      </c>
      <c r="B15" s="178" t="s">
        <v>133</v>
      </c>
      <c r="C15" s="113"/>
      <c r="D15" s="113"/>
      <c r="E15" s="10"/>
      <c r="F15" s="10"/>
      <c r="G15" s="10"/>
      <c r="H15" s="132"/>
      <c r="I15" s="132"/>
      <c r="J15" s="50"/>
      <c r="K15" s="47"/>
      <c r="L15" s="11"/>
      <c r="M15" s="10"/>
      <c r="N15" s="11"/>
      <c r="O15" s="10"/>
      <c r="P15" s="12"/>
      <c r="Q15" s="41">
        <f t="shared" si="0"/>
        <v>0</v>
      </c>
      <c r="R15" s="40">
        <f t="shared" si="1"/>
        <v>0</v>
      </c>
      <c r="S15" s="13"/>
      <c r="T15" s="11"/>
      <c r="U15" s="10"/>
      <c r="V15" s="10"/>
      <c r="W15" s="10"/>
      <c r="X15" s="135"/>
      <c r="Y15" s="132"/>
      <c r="Z15" s="50"/>
      <c r="AA15" s="47"/>
      <c r="AB15" s="11"/>
      <c r="AC15" s="10"/>
      <c r="AD15" s="11"/>
      <c r="AE15" s="41">
        <f t="shared" si="2"/>
        <v>0</v>
      </c>
      <c r="AF15" s="40">
        <f t="shared" si="3"/>
        <v>0</v>
      </c>
      <c r="AG15" s="13"/>
      <c r="AH15" s="11"/>
      <c r="AI15" s="107"/>
      <c r="AJ15" s="170"/>
      <c r="AK15" s="167"/>
      <c r="AL15" s="107"/>
      <c r="AM15" s="107"/>
      <c r="AN15" s="63"/>
      <c r="AO15" s="10"/>
      <c r="AP15" s="107"/>
      <c r="AQ15" s="126"/>
      <c r="AR15" s="107"/>
      <c r="AS15" s="107"/>
      <c r="AT15" s="107"/>
      <c r="AU15" s="107"/>
      <c r="AV15" s="107"/>
      <c r="AW15" s="107"/>
      <c r="AX15" s="63"/>
      <c r="AY15" s="25"/>
      <c r="AZ15" s="227"/>
      <c r="BA15" s="228"/>
      <c r="BB15" s="228"/>
      <c r="BC15" s="228"/>
      <c r="BD15" s="228"/>
      <c r="BE15" s="228"/>
      <c r="BF15" s="228"/>
      <c r="BG15" s="228"/>
      <c r="BH15" s="229"/>
      <c r="BI15" s="67"/>
      <c r="BJ15" s="68"/>
      <c r="BK15" s="69"/>
      <c r="BL15" s="25"/>
      <c r="BM15" s="65">
        <f t="shared" si="5"/>
        <v>0</v>
      </c>
      <c r="BN15" s="14"/>
      <c r="BO15" s="106"/>
      <c r="BP15" s="42">
        <f t="shared" si="4"/>
        <v>0</v>
      </c>
      <c r="BQ15" s="43" t="str">
        <f t="shared" si="6"/>
        <v>F</v>
      </c>
      <c r="BR15" s="108">
        <f t="shared" si="7"/>
        <v>2</v>
      </c>
      <c r="BS15" s="236"/>
      <c r="BT15" s="234"/>
      <c r="BU15" s="234"/>
      <c r="BV15" s="234"/>
      <c r="BW15" s="234"/>
      <c r="BX15" s="234"/>
      <c r="BY15" s="234"/>
      <c r="BZ15" s="234"/>
      <c r="CA15" s="235"/>
    </row>
    <row r="16" spans="1:79" ht="15.75" customHeight="1" x14ac:dyDescent="0.25">
      <c r="A16" s="94">
        <v>9</v>
      </c>
      <c r="B16" s="178" t="s">
        <v>134</v>
      </c>
      <c r="C16" s="10"/>
      <c r="D16" s="10">
        <v>1</v>
      </c>
      <c r="E16" s="10"/>
      <c r="F16" s="10">
        <v>1</v>
      </c>
      <c r="G16" s="10"/>
      <c r="H16" s="150"/>
      <c r="I16" s="150"/>
      <c r="J16" s="50"/>
      <c r="K16" s="47"/>
      <c r="L16" s="11"/>
      <c r="M16" s="126"/>
      <c r="N16" s="11"/>
      <c r="O16" s="151"/>
      <c r="P16" s="12"/>
      <c r="Q16" s="41">
        <f t="shared" si="0"/>
        <v>2</v>
      </c>
      <c r="R16" s="40">
        <f t="shared" si="1"/>
        <v>0</v>
      </c>
      <c r="S16" s="22"/>
      <c r="T16" s="11"/>
      <c r="U16" s="107"/>
      <c r="V16" s="10"/>
      <c r="W16" s="152"/>
      <c r="X16" s="135"/>
      <c r="Y16" s="10"/>
      <c r="Z16" s="50"/>
      <c r="AA16" s="166"/>
      <c r="AB16" s="11"/>
      <c r="AC16" s="107"/>
      <c r="AD16" s="11"/>
      <c r="AE16" s="41">
        <f t="shared" si="2"/>
        <v>2</v>
      </c>
      <c r="AF16" s="40">
        <f t="shared" si="3"/>
        <v>0</v>
      </c>
      <c r="AG16" s="22"/>
      <c r="AH16" s="11"/>
      <c r="AI16" s="107"/>
      <c r="AJ16" s="170"/>
      <c r="AK16" s="167"/>
      <c r="AL16" s="107"/>
      <c r="AM16" s="107"/>
      <c r="AN16" s="63"/>
      <c r="AO16" s="10"/>
      <c r="AP16" s="107"/>
      <c r="AQ16" s="126"/>
      <c r="AR16" s="107"/>
      <c r="AS16" s="107"/>
      <c r="AT16" s="107"/>
      <c r="AU16" s="107"/>
      <c r="AV16" s="107"/>
      <c r="AW16" s="107"/>
      <c r="AX16" s="63"/>
      <c r="AY16" s="25"/>
      <c r="AZ16" s="227" t="s">
        <v>138</v>
      </c>
      <c r="BA16" s="228"/>
      <c r="BB16" s="228"/>
      <c r="BC16" s="228"/>
      <c r="BD16" s="228"/>
      <c r="BE16" s="228"/>
      <c r="BF16" s="228"/>
      <c r="BG16" s="228"/>
      <c r="BH16" s="229"/>
      <c r="BI16" s="67"/>
      <c r="BJ16" s="68"/>
      <c r="BK16" s="69"/>
      <c r="BL16" s="25"/>
      <c r="BM16" s="65">
        <f t="shared" si="5"/>
        <v>2</v>
      </c>
      <c r="BN16" s="14"/>
      <c r="BO16" s="106"/>
      <c r="BP16" s="42">
        <f t="shared" si="4"/>
        <v>2</v>
      </c>
      <c r="BQ16" s="43" t="str">
        <f t="shared" si="6"/>
        <v>F</v>
      </c>
      <c r="BR16" s="108">
        <f t="shared" si="7"/>
        <v>2</v>
      </c>
      <c r="BS16" s="233"/>
      <c r="BT16" s="234"/>
      <c r="BU16" s="234"/>
      <c r="BV16" s="234"/>
      <c r="BW16" s="234"/>
      <c r="BX16" s="234"/>
      <c r="BY16" s="234"/>
      <c r="BZ16" s="234"/>
      <c r="CA16" s="235"/>
    </row>
    <row r="17" spans="1:79" ht="15.75" customHeight="1" x14ac:dyDescent="0.25">
      <c r="A17" s="118">
        <v>10</v>
      </c>
      <c r="B17" s="149" t="s">
        <v>162</v>
      </c>
      <c r="C17" s="10"/>
      <c r="D17" s="10"/>
      <c r="E17" s="10"/>
      <c r="F17" s="10"/>
      <c r="G17" s="10"/>
      <c r="H17" s="132"/>
      <c r="I17" s="132"/>
      <c r="J17" s="50"/>
      <c r="K17" s="47"/>
      <c r="L17" s="11"/>
      <c r="M17" s="126"/>
      <c r="N17" s="11"/>
      <c r="O17" s="151"/>
      <c r="P17" s="11"/>
      <c r="Q17" s="41">
        <f t="shared" si="0"/>
        <v>0</v>
      </c>
      <c r="R17" s="40">
        <f t="shared" si="1"/>
        <v>0</v>
      </c>
      <c r="S17" s="13"/>
      <c r="T17" s="11"/>
      <c r="U17" s="10"/>
      <c r="V17" s="10"/>
      <c r="W17" s="10"/>
      <c r="X17" s="135"/>
      <c r="Y17" s="132"/>
      <c r="Z17" s="50"/>
      <c r="AA17" s="166"/>
      <c r="AB17" s="11"/>
      <c r="AC17" s="107"/>
      <c r="AD17" s="11"/>
      <c r="AE17" s="41">
        <f t="shared" si="2"/>
        <v>0</v>
      </c>
      <c r="AF17" s="40">
        <f t="shared" si="3"/>
        <v>0</v>
      </c>
      <c r="AG17" s="22"/>
      <c r="AH17" s="11"/>
      <c r="AI17" s="107"/>
      <c r="AJ17" s="170"/>
      <c r="AK17" s="167">
        <v>5</v>
      </c>
      <c r="AL17" s="107">
        <v>5</v>
      </c>
      <c r="AM17" s="107">
        <v>5</v>
      </c>
      <c r="AN17" s="63">
        <v>5</v>
      </c>
      <c r="AO17" s="10">
        <v>5</v>
      </c>
      <c r="AP17" s="107"/>
      <c r="AQ17" s="126"/>
      <c r="AR17" s="107"/>
      <c r="AS17" s="107"/>
      <c r="AT17" s="107"/>
      <c r="AU17" s="107"/>
      <c r="AV17" s="107"/>
      <c r="AW17" s="107"/>
      <c r="AX17" s="63"/>
      <c r="AY17" s="25"/>
      <c r="AZ17" s="227"/>
      <c r="BA17" s="228"/>
      <c r="BB17" s="228"/>
      <c r="BC17" s="228"/>
      <c r="BD17" s="228"/>
      <c r="BE17" s="228"/>
      <c r="BF17" s="228"/>
      <c r="BG17" s="228"/>
      <c r="BH17" s="229"/>
      <c r="BI17" s="67"/>
      <c r="BJ17" s="68"/>
      <c r="BK17" s="69"/>
      <c r="BL17" s="25"/>
      <c r="BM17" s="65">
        <f t="shared" si="5"/>
        <v>25</v>
      </c>
      <c r="BN17" s="14"/>
      <c r="BO17" s="106"/>
      <c r="BP17" s="42">
        <f t="shared" si="4"/>
        <v>25</v>
      </c>
      <c r="BQ17" s="43" t="str">
        <f t="shared" si="6"/>
        <v>FX</v>
      </c>
      <c r="BR17" s="108">
        <f t="shared" si="7"/>
        <v>2</v>
      </c>
      <c r="BS17" s="230"/>
      <c r="BT17" s="231"/>
      <c r="BU17" s="231"/>
      <c r="BV17" s="231"/>
      <c r="BW17" s="231"/>
      <c r="BX17" s="231"/>
      <c r="BY17" s="231"/>
      <c r="BZ17" s="231"/>
      <c r="CA17" s="232"/>
    </row>
    <row r="18" spans="1:79" ht="15.75" customHeight="1" x14ac:dyDescent="0.25">
      <c r="A18" s="119"/>
      <c r="B18" s="149"/>
      <c r="C18" s="106"/>
      <c r="D18" s="106"/>
      <c r="E18" s="106"/>
      <c r="F18" s="106"/>
      <c r="G18" s="106"/>
      <c r="H18" s="130"/>
      <c r="I18" s="130"/>
      <c r="J18" s="25"/>
      <c r="K18" s="153"/>
      <c r="L18" s="106"/>
      <c r="M18" s="106"/>
      <c r="N18" s="106"/>
      <c r="O18" s="106"/>
      <c r="P18" s="106"/>
      <c r="Q18" s="41">
        <f t="shared" si="0"/>
        <v>0</v>
      </c>
      <c r="R18" s="40">
        <f t="shared" si="1"/>
        <v>0</v>
      </c>
      <c r="S18" s="14"/>
      <c r="T18" s="106"/>
      <c r="U18" s="106"/>
      <c r="V18" s="46"/>
      <c r="W18" s="46"/>
      <c r="X18" s="136"/>
      <c r="Y18" s="46"/>
      <c r="Z18" s="59"/>
      <c r="AA18" s="154"/>
      <c r="AB18" s="106"/>
      <c r="AC18" s="106"/>
      <c r="AD18" s="106"/>
      <c r="AE18" s="41">
        <f t="shared" si="2"/>
        <v>0</v>
      </c>
      <c r="AF18" s="40">
        <f t="shared" si="3"/>
        <v>0</v>
      </c>
      <c r="AG18" s="14"/>
      <c r="AH18" s="106"/>
      <c r="AI18" s="106"/>
      <c r="AJ18" s="171"/>
      <c r="AK18" s="168"/>
      <c r="AL18" s="106"/>
      <c r="AM18" s="106"/>
      <c r="AN18" s="109"/>
      <c r="AO18" s="106"/>
      <c r="AP18" s="106"/>
      <c r="AQ18" s="113"/>
      <c r="AR18" s="106"/>
      <c r="AS18" s="106"/>
      <c r="AT18" s="106"/>
      <c r="AU18" s="106"/>
      <c r="AV18" s="106"/>
      <c r="AW18" s="106"/>
      <c r="AX18" s="109"/>
      <c r="AY18" s="25"/>
      <c r="AZ18" s="227"/>
      <c r="BA18" s="228"/>
      <c r="BB18" s="228"/>
      <c r="BC18" s="228"/>
      <c r="BD18" s="228"/>
      <c r="BE18" s="228"/>
      <c r="BF18" s="228"/>
      <c r="BG18" s="228"/>
      <c r="BH18" s="229"/>
      <c r="BI18" s="67"/>
      <c r="BJ18" s="68"/>
      <c r="BK18" s="69"/>
      <c r="BL18" s="25"/>
      <c r="BM18" s="65">
        <f t="shared" si="5"/>
        <v>0</v>
      </c>
      <c r="BN18" s="14"/>
      <c r="BO18" s="106"/>
      <c r="BP18" s="42">
        <f t="shared" si="4"/>
        <v>0</v>
      </c>
      <c r="BQ18" s="43" t="str">
        <f t="shared" si="6"/>
        <v>F</v>
      </c>
      <c r="BR18" s="108">
        <f t="shared" si="7"/>
        <v>2</v>
      </c>
      <c r="BS18" s="230"/>
      <c r="BT18" s="231"/>
      <c r="BU18" s="231"/>
      <c r="BV18" s="231"/>
      <c r="BW18" s="231"/>
      <c r="BX18" s="231"/>
      <c r="BY18" s="231"/>
      <c r="BZ18" s="231"/>
      <c r="CA18" s="232"/>
    </row>
    <row r="19" spans="1:79" ht="15.75" customHeight="1" x14ac:dyDescent="0.25">
      <c r="A19" s="119"/>
      <c r="B19" s="149"/>
      <c r="C19" s="106"/>
      <c r="D19" s="106"/>
      <c r="E19" s="106"/>
      <c r="F19" s="106"/>
      <c r="G19" s="106"/>
      <c r="H19" s="130"/>
      <c r="I19" s="130"/>
      <c r="J19" s="25"/>
      <c r="K19" s="153"/>
      <c r="L19" s="106"/>
      <c r="M19" s="106"/>
      <c r="N19" s="106"/>
      <c r="O19" s="106"/>
      <c r="P19" s="106"/>
      <c r="Q19" s="41">
        <f t="shared" si="0"/>
        <v>0</v>
      </c>
      <c r="R19" s="40">
        <f t="shared" si="1"/>
        <v>0</v>
      </c>
      <c r="S19" s="14"/>
      <c r="T19" s="106"/>
      <c r="U19" s="106"/>
      <c r="V19" s="46"/>
      <c r="W19" s="46"/>
      <c r="X19" s="136"/>
      <c r="Y19" s="46"/>
      <c r="Z19" s="59"/>
      <c r="AA19" s="154"/>
      <c r="AB19" s="106"/>
      <c r="AC19" s="106"/>
      <c r="AD19" s="106"/>
      <c r="AE19" s="41">
        <f t="shared" si="2"/>
        <v>0</v>
      </c>
      <c r="AF19" s="40">
        <f t="shared" si="3"/>
        <v>0</v>
      </c>
      <c r="AG19" s="14"/>
      <c r="AH19" s="106"/>
      <c r="AI19" s="106"/>
      <c r="AJ19" s="171"/>
      <c r="AK19" s="168"/>
      <c r="AL19" s="106"/>
      <c r="AM19" s="106"/>
      <c r="AN19" s="109"/>
      <c r="AO19" s="106"/>
      <c r="AP19" s="106"/>
      <c r="AQ19" s="113"/>
      <c r="AR19" s="106"/>
      <c r="AS19" s="106"/>
      <c r="AT19" s="106"/>
      <c r="AU19" s="106"/>
      <c r="AV19" s="106"/>
      <c r="AW19" s="106"/>
      <c r="AX19" s="109"/>
      <c r="AY19" s="25"/>
      <c r="AZ19" s="227"/>
      <c r="BA19" s="228"/>
      <c r="BB19" s="228"/>
      <c r="BC19" s="228"/>
      <c r="BD19" s="228"/>
      <c r="BE19" s="228"/>
      <c r="BF19" s="228"/>
      <c r="BG19" s="228"/>
      <c r="BH19" s="229"/>
      <c r="BI19" s="67"/>
      <c r="BJ19" s="68"/>
      <c r="BK19" s="69"/>
      <c r="BL19" s="25"/>
      <c r="BM19" s="65">
        <f t="shared" si="5"/>
        <v>0</v>
      </c>
      <c r="BN19" s="14"/>
      <c r="BO19" s="106"/>
      <c r="BP19" s="42">
        <f t="shared" si="4"/>
        <v>0</v>
      </c>
      <c r="BQ19" s="43" t="str">
        <f t="shared" si="6"/>
        <v>F</v>
      </c>
      <c r="BR19" s="108">
        <f t="shared" si="7"/>
        <v>2</v>
      </c>
      <c r="BS19" s="227"/>
      <c r="BT19" s="228"/>
      <c r="BU19" s="228"/>
      <c r="BV19" s="228"/>
      <c r="BW19" s="228"/>
      <c r="BX19" s="228"/>
      <c r="BY19" s="228"/>
      <c r="BZ19" s="228"/>
      <c r="CA19" s="229"/>
    </row>
    <row r="20" spans="1:79" ht="15.75" customHeight="1" x14ac:dyDescent="0.25">
      <c r="A20" s="119"/>
      <c r="B20" s="149"/>
      <c r="C20" s="106"/>
      <c r="D20" s="106"/>
      <c r="E20" s="106"/>
      <c r="F20" s="106"/>
      <c r="G20" s="106"/>
      <c r="H20" s="130"/>
      <c r="I20" s="130"/>
      <c r="J20" s="25"/>
      <c r="K20" s="153"/>
      <c r="L20" s="106"/>
      <c r="M20" s="106"/>
      <c r="N20" s="15"/>
      <c r="O20" s="15"/>
      <c r="P20" s="15"/>
      <c r="Q20" s="41">
        <f t="shared" si="0"/>
        <v>0</v>
      </c>
      <c r="R20" s="40">
        <f t="shared" si="1"/>
        <v>0</v>
      </c>
      <c r="S20" s="155"/>
      <c r="T20" s="10"/>
      <c r="U20" s="15"/>
      <c r="V20" s="15"/>
      <c r="W20" s="15"/>
      <c r="X20" s="138"/>
      <c r="Y20" s="46"/>
      <c r="Z20" s="59"/>
      <c r="AA20" s="154"/>
      <c r="AB20" s="106"/>
      <c r="AC20" s="106"/>
      <c r="AD20" s="106"/>
      <c r="AE20" s="41">
        <f t="shared" si="2"/>
        <v>0</v>
      </c>
      <c r="AF20" s="40">
        <f t="shared" si="3"/>
        <v>0</v>
      </c>
      <c r="AG20" s="14"/>
      <c r="AH20" s="106"/>
      <c r="AI20" s="106"/>
      <c r="AJ20" s="171"/>
      <c r="AK20" s="168"/>
      <c r="AL20" s="106"/>
      <c r="AM20" s="106"/>
      <c r="AN20" s="109"/>
      <c r="AO20" s="106"/>
      <c r="AP20" s="106"/>
      <c r="AQ20" s="113"/>
      <c r="AR20" s="106"/>
      <c r="AS20" s="106"/>
      <c r="AT20" s="106"/>
      <c r="AU20" s="106"/>
      <c r="AV20" s="106"/>
      <c r="AW20" s="106"/>
      <c r="AX20" s="109"/>
      <c r="AY20" s="25"/>
      <c r="AZ20" s="227"/>
      <c r="BA20" s="228"/>
      <c r="BB20" s="228"/>
      <c r="BC20" s="228"/>
      <c r="BD20" s="228"/>
      <c r="BE20" s="228"/>
      <c r="BF20" s="228"/>
      <c r="BG20" s="228"/>
      <c r="BH20" s="229"/>
      <c r="BI20" s="67"/>
      <c r="BJ20" s="68"/>
      <c r="BK20" s="69"/>
      <c r="BL20" s="25"/>
      <c r="BM20" s="65">
        <f t="shared" si="5"/>
        <v>0</v>
      </c>
      <c r="BN20" s="14"/>
      <c r="BO20" s="106"/>
      <c r="BP20" s="42">
        <f t="shared" si="4"/>
        <v>0</v>
      </c>
      <c r="BQ20" s="43" t="str">
        <f t="shared" si="6"/>
        <v>F</v>
      </c>
      <c r="BR20" s="108">
        <f t="shared" si="7"/>
        <v>2</v>
      </c>
      <c r="BS20" s="230"/>
      <c r="BT20" s="231"/>
      <c r="BU20" s="231"/>
      <c r="BV20" s="231"/>
      <c r="BW20" s="231"/>
      <c r="BX20" s="231"/>
      <c r="BY20" s="231"/>
      <c r="BZ20" s="231"/>
      <c r="CA20" s="232"/>
    </row>
    <row r="21" spans="1:79" ht="15.75" customHeight="1" x14ac:dyDescent="0.25">
      <c r="A21" s="119"/>
      <c r="B21" s="156"/>
      <c r="C21" s="16"/>
      <c r="D21" s="16"/>
      <c r="E21" s="16"/>
      <c r="F21" s="16"/>
      <c r="G21" s="16"/>
      <c r="H21" s="16"/>
      <c r="I21" s="16"/>
      <c r="J21" s="51"/>
      <c r="K21" s="48"/>
      <c r="L21" s="16"/>
      <c r="M21" s="16"/>
      <c r="N21" s="106"/>
      <c r="O21" s="106"/>
      <c r="P21" s="106"/>
      <c r="Q21" s="41">
        <f t="shared" si="0"/>
        <v>0</v>
      </c>
      <c r="R21" s="40">
        <f t="shared" si="1"/>
        <v>0</v>
      </c>
      <c r="S21" s="36"/>
      <c r="T21" s="20"/>
      <c r="U21" s="106"/>
      <c r="V21" s="106"/>
      <c r="W21" s="106"/>
      <c r="X21" s="109"/>
      <c r="Y21" s="106"/>
      <c r="Z21" s="25"/>
      <c r="AA21" s="153"/>
      <c r="AB21" s="106"/>
      <c r="AC21" s="106"/>
      <c r="AD21" s="106"/>
      <c r="AE21" s="41">
        <f t="shared" si="2"/>
        <v>0</v>
      </c>
      <c r="AF21" s="40">
        <f t="shared" si="3"/>
        <v>0</v>
      </c>
      <c r="AG21" s="14"/>
      <c r="AH21" s="106"/>
      <c r="AI21" s="106"/>
      <c r="AJ21" s="171"/>
      <c r="AK21" s="168"/>
      <c r="AL21" s="106"/>
      <c r="AM21" s="106"/>
      <c r="AN21" s="109"/>
      <c r="AO21" s="16"/>
      <c r="AP21" s="106"/>
      <c r="AQ21" s="113"/>
      <c r="AR21" s="106"/>
      <c r="AS21" s="106"/>
      <c r="AT21" s="106"/>
      <c r="AU21" s="106"/>
      <c r="AV21" s="106"/>
      <c r="AW21" s="106"/>
      <c r="AX21" s="109"/>
      <c r="AY21" s="25"/>
      <c r="AZ21" s="227"/>
      <c r="BA21" s="228"/>
      <c r="BB21" s="228"/>
      <c r="BC21" s="228"/>
      <c r="BD21" s="228"/>
      <c r="BE21" s="228"/>
      <c r="BF21" s="228"/>
      <c r="BG21" s="228"/>
      <c r="BH21" s="229"/>
      <c r="BI21" s="67"/>
      <c r="BJ21" s="68"/>
      <c r="BK21" s="69"/>
      <c r="BL21" s="25"/>
      <c r="BM21" s="65">
        <f t="shared" si="5"/>
        <v>0</v>
      </c>
      <c r="BN21" s="14"/>
      <c r="BO21" s="106"/>
      <c r="BP21" s="42">
        <f t="shared" si="4"/>
        <v>0</v>
      </c>
      <c r="BQ21" s="43" t="str">
        <f t="shared" si="6"/>
        <v>F</v>
      </c>
      <c r="BR21" s="108">
        <f t="shared" si="7"/>
        <v>2</v>
      </c>
      <c r="BS21" s="230"/>
      <c r="BT21" s="234"/>
      <c r="BU21" s="234"/>
      <c r="BV21" s="234"/>
      <c r="BW21" s="234"/>
      <c r="BX21" s="234"/>
      <c r="BY21" s="234"/>
      <c r="BZ21" s="234"/>
      <c r="CA21" s="235"/>
    </row>
    <row r="22" spans="1:79" ht="15.75" customHeight="1" x14ac:dyDescent="0.25">
      <c r="A22" s="119"/>
      <c r="B22" s="149"/>
      <c r="C22" s="106"/>
      <c r="D22" s="106"/>
      <c r="E22" s="106"/>
      <c r="F22" s="106"/>
      <c r="G22" s="106"/>
      <c r="H22" s="130"/>
      <c r="I22" s="130"/>
      <c r="J22" s="25"/>
      <c r="K22" s="153"/>
      <c r="L22" s="106"/>
      <c r="M22" s="106"/>
      <c r="N22" s="15"/>
      <c r="O22" s="15"/>
      <c r="P22" s="15"/>
      <c r="Q22" s="41">
        <f t="shared" si="0"/>
        <v>0</v>
      </c>
      <c r="R22" s="40">
        <f t="shared" si="1"/>
        <v>0</v>
      </c>
      <c r="S22" s="13"/>
      <c r="T22" s="21"/>
      <c r="U22" s="106"/>
      <c r="V22" s="106"/>
      <c r="W22" s="157"/>
      <c r="X22" s="109"/>
      <c r="Y22" s="106"/>
      <c r="Z22" s="25"/>
      <c r="AA22" s="153"/>
      <c r="AB22" s="106"/>
      <c r="AC22" s="106"/>
      <c r="AD22" s="106"/>
      <c r="AE22" s="41">
        <f t="shared" si="2"/>
        <v>0</v>
      </c>
      <c r="AF22" s="40">
        <f t="shared" si="3"/>
        <v>0</v>
      </c>
      <c r="AG22" s="14"/>
      <c r="AH22" s="106"/>
      <c r="AI22" s="106"/>
      <c r="AJ22" s="171"/>
      <c r="AK22" s="168"/>
      <c r="AL22" s="106"/>
      <c r="AM22" s="106"/>
      <c r="AN22" s="109"/>
      <c r="AO22" s="106"/>
      <c r="AP22" s="106"/>
      <c r="AQ22" s="113"/>
      <c r="AR22" s="106"/>
      <c r="AS22" s="106"/>
      <c r="AT22" s="106"/>
      <c r="AU22" s="106"/>
      <c r="AV22" s="106"/>
      <c r="AW22" s="106"/>
      <c r="AX22" s="109"/>
      <c r="AY22" s="25"/>
      <c r="AZ22" s="227"/>
      <c r="BA22" s="228"/>
      <c r="BB22" s="228"/>
      <c r="BC22" s="228"/>
      <c r="BD22" s="228"/>
      <c r="BE22" s="228"/>
      <c r="BF22" s="228"/>
      <c r="BG22" s="228"/>
      <c r="BH22" s="229"/>
      <c r="BI22" s="67"/>
      <c r="BJ22" s="68"/>
      <c r="BK22" s="69"/>
      <c r="BL22" s="25"/>
      <c r="BM22" s="65">
        <f t="shared" si="5"/>
        <v>0</v>
      </c>
      <c r="BN22" s="14"/>
      <c r="BO22" s="106"/>
      <c r="BP22" s="42">
        <f t="shared" si="4"/>
        <v>0</v>
      </c>
      <c r="BQ22" s="43" t="str">
        <f t="shared" si="6"/>
        <v>F</v>
      </c>
      <c r="BR22" s="108">
        <f t="shared" si="7"/>
        <v>2</v>
      </c>
      <c r="BS22" s="230"/>
      <c r="BT22" s="231"/>
      <c r="BU22" s="231"/>
      <c r="BV22" s="231"/>
      <c r="BW22" s="231"/>
      <c r="BX22" s="231"/>
      <c r="BY22" s="231"/>
      <c r="BZ22" s="231"/>
      <c r="CA22" s="232"/>
    </row>
    <row r="23" spans="1:79" ht="15.75" customHeight="1" x14ac:dyDescent="0.25">
      <c r="A23" s="119"/>
      <c r="B23" s="149"/>
      <c r="C23" s="106"/>
      <c r="D23" s="106"/>
      <c r="E23" s="106"/>
      <c r="F23" s="106"/>
      <c r="G23" s="106"/>
      <c r="H23" s="113"/>
      <c r="I23" s="113"/>
      <c r="J23" s="25"/>
      <c r="K23" s="153"/>
      <c r="L23" s="106"/>
      <c r="M23" s="106"/>
      <c r="N23" s="15"/>
      <c r="O23" s="15"/>
      <c r="P23" s="15"/>
      <c r="Q23" s="41">
        <f t="shared" si="0"/>
        <v>0</v>
      </c>
      <c r="R23" s="40">
        <f t="shared" si="1"/>
        <v>0</v>
      </c>
      <c r="S23" s="13"/>
      <c r="T23" s="107"/>
      <c r="U23" s="106"/>
      <c r="V23" s="106"/>
      <c r="W23" s="10"/>
      <c r="X23" s="109"/>
      <c r="Y23" s="106"/>
      <c r="Z23" s="25"/>
      <c r="AA23" s="153"/>
      <c r="AB23" s="106"/>
      <c r="AC23" s="106"/>
      <c r="AD23" s="106"/>
      <c r="AE23" s="41">
        <f t="shared" si="2"/>
        <v>0</v>
      </c>
      <c r="AF23" s="40">
        <f t="shared" si="3"/>
        <v>0</v>
      </c>
      <c r="AG23" s="14"/>
      <c r="AH23" s="106"/>
      <c r="AI23" s="106"/>
      <c r="AJ23" s="171"/>
      <c r="AK23" s="168"/>
      <c r="AL23" s="106"/>
      <c r="AM23" s="106"/>
      <c r="AN23" s="109"/>
      <c r="AO23" s="106"/>
      <c r="AP23" s="106"/>
      <c r="AQ23" s="113"/>
      <c r="AR23" s="106"/>
      <c r="AS23" s="106"/>
      <c r="AT23" s="106"/>
      <c r="AU23" s="106"/>
      <c r="AV23" s="106"/>
      <c r="AW23" s="106"/>
      <c r="AX23" s="109"/>
      <c r="AY23" s="25"/>
      <c r="AZ23" s="227"/>
      <c r="BA23" s="228"/>
      <c r="BB23" s="228"/>
      <c r="BC23" s="228"/>
      <c r="BD23" s="228"/>
      <c r="BE23" s="228"/>
      <c r="BF23" s="228"/>
      <c r="BG23" s="228"/>
      <c r="BH23" s="229"/>
      <c r="BI23" s="67"/>
      <c r="BJ23" s="68"/>
      <c r="BK23" s="69"/>
      <c r="BL23" s="25"/>
      <c r="BM23" s="65">
        <f t="shared" si="5"/>
        <v>0</v>
      </c>
      <c r="BN23" s="14"/>
      <c r="BO23" s="106"/>
      <c r="BP23" s="42">
        <f t="shared" si="4"/>
        <v>0</v>
      </c>
      <c r="BQ23" s="43" t="str">
        <f t="shared" si="6"/>
        <v>F</v>
      </c>
      <c r="BR23" s="108">
        <f t="shared" si="7"/>
        <v>2</v>
      </c>
      <c r="BS23" s="230"/>
      <c r="BT23" s="231"/>
      <c r="BU23" s="231"/>
      <c r="BV23" s="231"/>
      <c r="BW23" s="231"/>
      <c r="BX23" s="231"/>
      <c r="BY23" s="231"/>
      <c r="BZ23" s="231"/>
      <c r="CA23" s="232"/>
    </row>
    <row r="24" spans="1:79" ht="15.75" customHeight="1" x14ac:dyDescent="0.25">
      <c r="A24" s="119"/>
      <c r="B24" s="149"/>
      <c r="C24" s="106"/>
      <c r="D24" s="106"/>
      <c r="E24" s="106"/>
      <c r="F24" s="106"/>
      <c r="G24" s="106"/>
      <c r="H24" s="130"/>
      <c r="I24" s="130"/>
      <c r="J24" s="25"/>
      <c r="K24" s="153"/>
      <c r="L24" s="106"/>
      <c r="M24" s="106"/>
      <c r="N24" s="17"/>
      <c r="O24" s="17"/>
      <c r="P24" s="17"/>
      <c r="Q24" s="41">
        <f t="shared" si="0"/>
        <v>0</v>
      </c>
      <c r="R24" s="40">
        <f t="shared" si="1"/>
        <v>0</v>
      </c>
      <c r="S24" s="13"/>
      <c r="T24" s="107"/>
      <c r="U24" s="106"/>
      <c r="V24" s="106"/>
      <c r="W24" s="10"/>
      <c r="X24" s="109"/>
      <c r="Y24" s="106"/>
      <c r="Z24" s="25"/>
      <c r="AA24" s="153"/>
      <c r="AB24" s="106"/>
      <c r="AC24" s="106"/>
      <c r="AD24" s="106"/>
      <c r="AE24" s="41">
        <f t="shared" si="2"/>
        <v>0</v>
      </c>
      <c r="AF24" s="40">
        <f t="shared" si="3"/>
        <v>0</v>
      </c>
      <c r="AG24" s="14"/>
      <c r="AH24" s="106"/>
      <c r="AI24" s="106"/>
      <c r="AJ24" s="171"/>
      <c r="AK24" s="168"/>
      <c r="AL24" s="106"/>
      <c r="AM24" s="106"/>
      <c r="AN24" s="109"/>
      <c r="AO24" s="106"/>
      <c r="AP24" s="106"/>
      <c r="AQ24" s="113"/>
      <c r="AR24" s="106"/>
      <c r="AS24" s="106"/>
      <c r="AT24" s="106"/>
      <c r="AU24" s="106"/>
      <c r="AV24" s="106"/>
      <c r="AW24" s="106"/>
      <c r="AX24" s="109"/>
      <c r="AY24" s="25"/>
      <c r="AZ24" s="227"/>
      <c r="BA24" s="228"/>
      <c r="BB24" s="228"/>
      <c r="BC24" s="228"/>
      <c r="BD24" s="228"/>
      <c r="BE24" s="228"/>
      <c r="BF24" s="228"/>
      <c r="BG24" s="228"/>
      <c r="BH24" s="229"/>
      <c r="BI24" s="67"/>
      <c r="BJ24" s="68"/>
      <c r="BK24" s="69"/>
      <c r="BL24" s="25"/>
      <c r="BM24" s="65">
        <f t="shared" si="5"/>
        <v>0</v>
      </c>
      <c r="BN24" s="14"/>
      <c r="BO24" s="106"/>
      <c r="BP24" s="42">
        <f t="shared" si="4"/>
        <v>0</v>
      </c>
      <c r="BQ24" s="43" t="str">
        <f t="shared" si="6"/>
        <v>F</v>
      </c>
      <c r="BR24" s="108">
        <f t="shared" si="7"/>
        <v>2</v>
      </c>
      <c r="BS24" s="230"/>
      <c r="BT24" s="231"/>
      <c r="BU24" s="231"/>
      <c r="BV24" s="231"/>
      <c r="BW24" s="231"/>
      <c r="BX24" s="231"/>
      <c r="BY24" s="231"/>
      <c r="BZ24" s="231"/>
      <c r="CA24" s="232"/>
    </row>
    <row r="25" spans="1:79" ht="15.75" customHeight="1" x14ac:dyDescent="0.25">
      <c r="A25" s="119"/>
      <c r="B25" s="149"/>
      <c r="C25" s="106"/>
      <c r="D25" s="106"/>
      <c r="E25" s="106"/>
      <c r="F25" s="106"/>
      <c r="G25" s="106"/>
      <c r="H25" s="130"/>
      <c r="I25" s="130"/>
      <c r="J25" s="25"/>
      <c r="K25" s="153"/>
      <c r="L25" s="106"/>
      <c r="M25" s="106"/>
      <c r="N25" s="17"/>
      <c r="O25" s="17"/>
      <c r="P25" s="17"/>
      <c r="Q25" s="41">
        <f t="shared" si="0"/>
        <v>0</v>
      </c>
      <c r="R25" s="40">
        <f t="shared" si="1"/>
        <v>0</v>
      </c>
      <c r="S25" s="13"/>
      <c r="T25" s="107"/>
      <c r="U25" s="106"/>
      <c r="V25" s="158"/>
      <c r="W25" s="10"/>
      <c r="X25" s="109"/>
      <c r="Y25" s="106"/>
      <c r="Z25" s="25"/>
      <c r="AA25" s="153"/>
      <c r="AB25" s="106"/>
      <c r="AC25" s="106"/>
      <c r="AD25" s="106"/>
      <c r="AE25" s="41">
        <f t="shared" si="2"/>
        <v>0</v>
      </c>
      <c r="AF25" s="40">
        <f t="shared" si="3"/>
        <v>0</v>
      </c>
      <c r="AG25" s="14"/>
      <c r="AH25" s="106"/>
      <c r="AI25" s="106"/>
      <c r="AJ25" s="171"/>
      <c r="AK25" s="168"/>
      <c r="AL25" s="106"/>
      <c r="AM25" s="106"/>
      <c r="AN25" s="109"/>
      <c r="AO25" s="106"/>
      <c r="AP25" s="106"/>
      <c r="AQ25" s="113"/>
      <c r="AR25" s="106"/>
      <c r="AS25" s="106"/>
      <c r="AT25" s="106"/>
      <c r="AU25" s="106"/>
      <c r="AV25" s="106"/>
      <c r="AW25" s="106"/>
      <c r="AX25" s="109"/>
      <c r="AY25" s="25"/>
      <c r="AZ25" s="227"/>
      <c r="BA25" s="228"/>
      <c r="BB25" s="228"/>
      <c r="BC25" s="228"/>
      <c r="BD25" s="228"/>
      <c r="BE25" s="228"/>
      <c r="BF25" s="228"/>
      <c r="BG25" s="228"/>
      <c r="BH25" s="229"/>
      <c r="BI25" s="67"/>
      <c r="BJ25" s="68"/>
      <c r="BK25" s="69"/>
      <c r="BL25" s="25"/>
      <c r="BM25" s="65">
        <f t="shared" si="5"/>
        <v>0</v>
      </c>
      <c r="BN25" s="14"/>
      <c r="BO25" s="106"/>
      <c r="BP25" s="42">
        <f t="shared" si="4"/>
        <v>0</v>
      </c>
      <c r="BQ25" s="43" t="str">
        <f t="shared" si="6"/>
        <v>F</v>
      </c>
      <c r="BR25" s="108">
        <f t="shared" si="7"/>
        <v>2</v>
      </c>
      <c r="BS25" s="233"/>
      <c r="BT25" s="234"/>
      <c r="BU25" s="234"/>
      <c r="BV25" s="234"/>
      <c r="BW25" s="234"/>
      <c r="BX25" s="234"/>
      <c r="BY25" s="234"/>
      <c r="BZ25" s="234"/>
      <c r="CA25" s="235"/>
    </row>
    <row r="26" spans="1:79" ht="15.75" customHeight="1" x14ac:dyDescent="0.25">
      <c r="A26" s="119"/>
      <c r="B26" s="149"/>
      <c r="C26" s="106"/>
      <c r="D26" s="106"/>
      <c r="E26" s="106"/>
      <c r="F26" s="106"/>
      <c r="G26" s="106"/>
      <c r="H26" s="130"/>
      <c r="I26" s="130"/>
      <c r="J26" s="25"/>
      <c r="K26" s="153"/>
      <c r="L26" s="106"/>
      <c r="M26" s="106"/>
      <c r="N26" s="17"/>
      <c r="O26" s="17"/>
      <c r="P26" s="17"/>
      <c r="Q26" s="41">
        <f t="shared" si="0"/>
        <v>0</v>
      </c>
      <c r="R26" s="40">
        <f t="shared" si="1"/>
        <v>0</v>
      </c>
      <c r="S26" s="13"/>
      <c r="T26" s="107"/>
      <c r="U26" s="106"/>
      <c r="V26" s="158"/>
      <c r="W26" s="10"/>
      <c r="X26" s="109"/>
      <c r="Y26" s="106"/>
      <c r="Z26" s="25"/>
      <c r="AA26" s="153"/>
      <c r="AB26" s="106"/>
      <c r="AC26" s="106"/>
      <c r="AD26" s="106"/>
      <c r="AE26" s="41">
        <f t="shared" si="2"/>
        <v>0</v>
      </c>
      <c r="AF26" s="40">
        <f t="shared" si="3"/>
        <v>0</v>
      </c>
      <c r="AG26" s="14"/>
      <c r="AH26" s="106"/>
      <c r="AI26" s="106"/>
      <c r="AJ26" s="171"/>
      <c r="AK26" s="168"/>
      <c r="AL26" s="106"/>
      <c r="AM26" s="106"/>
      <c r="AN26" s="109"/>
      <c r="AO26" s="106"/>
      <c r="AP26" s="106"/>
      <c r="AQ26" s="113"/>
      <c r="AR26" s="106"/>
      <c r="AS26" s="106"/>
      <c r="AT26" s="106"/>
      <c r="AU26" s="106"/>
      <c r="AV26" s="106"/>
      <c r="AW26" s="106"/>
      <c r="AX26" s="109"/>
      <c r="AY26" s="25"/>
      <c r="AZ26" s="227"/>
      <c r="BA26" s="228"/>
      <c r="BB26" s="228"/>
      <c r="BC26" s="228"/>
      <c r="BD26" s="228"/>
      <c r="BE26" s="228"/>
      <c r="BF26" s="228"/>
      <c r="BG26" s="228"/>
      <c r="BH26" s="229"/>
      <c r="BI26" s="67"/>
      <c r="BJ26" s="68"/>
      <c r="BK26" s="69"/>
      <c r="BL26" s="25"/>
      <c r="BM26" s="65">
        <f t="shared" si="5"/>
        <v>0</v>
      </c>
      <c r="BN26" s="14"/>
      <c r="BO26" s="106"/>
      <c r="BP26" s="42">
        <f t="shared" si="4"/>
        <v>0</v>
      </c>
      <c r="BQ26" s="43" t="str">
        <f t="shared" si="6"/>
        <v>F</v>
      </c>
      <c r="BR26" s="108">
        <f t="shared" si="7"/>
        <v>2</v>
      </c>
      <c r="BS26" s="230"/>
      <c r="BT26" s="231"/>
      <c r="BU26" s="231"/>
      <c r="BV26" s="231"/>
      <c r="BW26" s="231"/>
      <c r="BX26" s="231"/>
      <c r="BY26" s="231"/>
      <c r="BZ26" s="231"/>
      <c r="CA26" s="232"/>
    </row>
    <row r="27" spans="1:79" ht="15.75" customHeight="1" x14ac:dyDescent="0.25">
      <c r="A27" s="119"/>
      <c r="B27" s="156"/>
      <c r="C27" s="106"/>
      <c r="D27" s="106"/>
      <c r="E27" s="106"/>
      <c r="F27" s="106"/>
      <c r="G27" s="106"/>
      <c r="H27" s="130"/>
      <c r="I27" s="130"/>
      <c r="J27" s="25"/>
      <c r="K27" s="153"/>
      <c r="L27" s="106"/>
      <c r="M27" s="106"/>
      <c r="N27" s="17"/>
      <c r="O27" s="17"/>
      <c r="P27" s="17"/>
      <c r="Q27" s="41">
        <f t="shared" si="0"/>
        <v>0</v>
      </c>
      <c r="R27" s="40">
        <f t="shared" si="1"/>
        <v>0</v>
      </c>
      <c r="S27" s="60"/>
      <c r="T27" s="107"/>
      <c r="U27" s="106"/>
      <c r="V27" s="106"/>
      <c r="W27" s="10"/>
      <c r="X27" s="109"/>
      <c r="Y27" s="106"/>
      <c r="Z27" s="25"/>
      <c r="AA27" s="153"/>
      <c r="AB27" s="106"/>
      <c r="AC27" s="106"/>
      <c r="AD27" s="106"/>
      <c r="AE27" s="41">
        <f t="shared" si="2"/>
        <v>0</v>
      </c>
      <c r="AF27" s="40">
        <f t="shared" si="3"/>
        <v>0</v>
      </c>
      <c r="AG27" s="14"/>
      <c r="AH27" s="106"/>
      <c r="AI27" s="106"/>
      <c r="AJ27" s="171"/>
      <c r="AK27" s="168"/>
      <c r="AL27" s="106"/>
      <c r="AM27" s="106"/>
      <c r="AN27" s="109"/>
      <c r="AO27" s="106"/>
      <c r="AP27" s="106"/>
      <c r="AQ27" s="113"/>
      <c r="AR27" s="106"/>
      <c r="AS27" s="106"/>
      <c r="AT27" s="106"/>
      <c r="AU27" s="106"/>
      <c r="AV27" s="106"/>
      <c r="AW27" s="106"/>
      <c r="AX27" s="109"/>
      <c r="AY27" s="162"/>
      <c r="AZ27" s="227"/>
      <c r="BA27" s="228"/>
      <c r="BB27" s="228"/>
      <c r="BC27" s="228"/>
      <c r="BD27" s="228"/>
      <c r="BE27" s="228"/>
      <c r="BF27" s="228"/>
      <c r="BG27" s="228"/>
      <c r="BH27" s="229"/>
      <c r="BI27" s="159"/>
      <c r="BJ27" s="160"/>
      <c r="BK27" s="161"/>
      <c r="BL27" s="162"/>
      <c r="BM27" s="65">
        <f t="shared" si="5"/>
        <v>0</v>
      </c>
      <c r="BN27" s="14"/>
      <c r="BO27" s="106"/>
      <c r="BP27" s="42">
        <f t="shared" si="4"/>
        <v>0</v>
      </c>
      <c r="BQ27" s="43" t="str">
        <f t="shared" si="6"/>
        <v>F</v>
      </c>
      <c r="BR27" s="108">
        <f t="shared" si="7"/>
        <v>2</v>
      </c>
      <c r="BS27" s="236"/>
      <c r="BT27" s="234"/>
      <c r="BU27" s="234"/>
      <c r="BV27" s="234"/>
      <c r="BW27" s="234"/>
      <c r="BX27" s="234"/>
      <c r="BY27" s="234"/>
      <c r="BZ27" s="234"/>
      <c r="CA27" s="235"/>
    </row>
    <row r="28" spans="1:79" ht="15.75" customHeight="1" x14ac:dyDescent="0.25">
      <c r="A28" s="119"/>
      <c r="B28" s="149"/>
      <c r="C28" s="106"/>
      <c r="D28" s="106"/>
      <c r="E28" s="106"/>
      <c r="F28" s="106"/>
      <c r="G28" s="106"/>
      <c r="H28" s="130"/>
      <c r="I28" s="130"/>
      <c r="J28" s="25"/>
      <c r="K28" s="153"/>
      <c r="L28" s="106"/>
      <c r="M28" s="106"/>
      <c r="N28" s="17"/>
      <c r="O28" s="17"/>
      <c r="P28" s="17"/>
      <c r="Q28" s="41">
        <f t="shared" si="0"/>
        <v>0</v>
      </c>
      <c r="R28" s="40">
        <f t="shared" si="1"/>
        <v>0</v>
      </c>
      <c r="S28" s="13"/>
      <c r="T28" s="107"/>
      <c r="U28" s="106"/>
      <c r="V28" s="158"/>
      <c r="W28" s="10"/>
      <c r="X28" s="109"/>
      <c r="Y28" s="106"/>
      <c r="Z28" s="25"/>
      <c r="AA28" s="153"/>
      <c r="AB28" s="106"/>
      <c r="AC28" s="106"/>
      <c r="AD28" s="106"/>
      <c r="AE28" s="41">
        <f t="shared" si="2"/>
        <v>0</v>
      </c>
      <c r="AF28" s="40">
        <f t="shared" si="3"/>
        <v>0</v>
      </c>
      <c r="AG28" s="14"/>
      <c r="AH28" s="106"/>
      <c r="AI28" s="106"/>
      <c r="AJ28" s="171"/>
      <c r="AK28" s="168"/>
      <c r="AL28" s="106"/>
      <c r="AM28" s="106"/>
      <c r="AN28" s="109"/>
      <c r="AO28" s="106"/>
      <c r="AP28" s="106"/>
      <c r="AQ28" s="113"/>
      <c r="AR28" s="106"/>
      <c r="AS28" s="106"/>
      <c r="AT28" s="106"/>
      <c r="AU28" s="106"/>
      <c r="AV28" s="106"/>
      <c r="AW28" s="106"/>
      <c r="AX28" s="109"/>
      <c r="AY28" s="25"/>
      <c r="AZ28" s="227"/>
      <c r="BA28" s="228"/>
      <c r="BB28" s="228"/>
      <c r="BC28" s="228"/>
      <c r="BD28" s="228"/>
      <c r="BE28" s="228"/>
      <c r="BF28" s="228"/>
      <c r="BG28" s="228"/>
      <c r="BH28" s="229"/>
      <c r="BI28" s="67"/>
      <c r="BJ28" s="68"/>
      <c r="BK28" s="69"/>
      <c r="BL28" s="25"/>
      <c r="BM28" s="65">
        <f t="shared" si="5"/>
        <v>0</v>
      </c>
      <c r="BN28" s="14"/>
      <c r="BO28" s="106"/>
      <c r="BP28" s="42">
        <f t="shared" si="4"/>
        <v>0</v>
      </c>
      <c r="BQ28" s="43" t="str">
        <f t="shared" si="6"/>
        <v>F</v>
      </c>
      <c r="BR28" s="108">
        <f t="shared" si="7"/>
        <v>2</v>
      </c>
      <c r="BS28" s="230"/>
      <c r="BT28" s="234"/>
      <c r="BU28" s="234"/>
      <c r="BV28" s="234"/>
      <c r="BW28" s="234"/>
      <c r="BX28" s="234"/>
      <c r="BY28" s="234"/>
      <c r="BZ28" s="234"/>
      <c r="CA28" s="235"/>
    </row>
    <row r="29" spans="1:79" ht="15.75" customHeight="1" x14ac:dyDescent="0.25">
      <c r="A29" s="119"/>
      <c r="B29" s="149"/>
      <c r="C29" s="106"/>
      <c r="D29" s="106"/>
      <c r="E29" s="106"/>
      <c r="F29" s="106"/>
      <c r="G29" s="106"/>
      <c r="H29" s="130"/>
      <c r="I29" s="130"/>
      <c r="J29" s="25"/>
      <c r="K29" s="153"/>
      <c r="L29" s="106"/>
      <c r="M29" s="106"/>
      <c r="N29" s="17"/>
      <c r="O29" s="17"/>
      <c r="P29" s="17"/>
      <c r="Q29" s="41">
        <f t="shared" si="0"/>
        <v>0</v>
      </c>
      <c r="R29" s="40">
        <f t="shared" si="1"/>
        <v>0</v>
      </c>
      <c r="S29" s="13"/>
      <c r="T29" s="107"/>
      <c r="U29" s="106"/>
      <c r="V29" s="106"/>
      <c r="W29" s="10"/>
      <c r="X29" s="109"/>
      <c r="Y29" s="106"/>
      <c r="Z29" s="25"/>
      <c r="AA29" s="153"/>
      <c r="AB29" s="106"/>
      <c r="AC29" s="106"/>
      <c r="AD29" s="106"/>
      <c r="AE29" s="41">
        <f t="shared" si="2"/>
        <v>0</v>
      </c>
      <c r="AF29" s="40">
        <f t="shared" si="3"/>
        <v>0</v>
      </c>
      <c r="AG29" s="14"/>
      <c r="AH29" s="106"/>
      <c r="AI29" s="106"/>
      <c r="AJ29" s="171"/>
      <c r="AK29" s="168"/>
      <c r="AL29" s="106"/>
      <c r="AM29" s="106"/>
      <c r="AN29" s="109"/>
      <c r="AO29" s="106"/>
      <c r="AP29" s="106"/>
      <c r="AQ29" s="113"/>
      <c r="AR29" s="106"/>
      <c r="AS29" s="106"/>
      <c r="AT29" s="106"/>
      <c r="AU29" s="106"/>
      <c r="AV29" s="106"/>
      <c r="AW29" s="106"/>
      <c r="AX29" s="109"/>
      <c r="AY29" s="25"/>
      <c r="AZ29" s="227"/>
      <c r="BA29" s="228"/>
      <c r="BB29" s="228"/>
      <c r="BC29" s="228"/>
      <c r="BD29" s="228"/>
      <c r="BE29" s="228"/>
      <c r="BF29" s="228"/>
      <c r="BG29" s="228"/>
      <c r="BH29" s="229"/>
      <c r="BI29" s="67"/>
      <c r="BJ29" s="68"/>
      <c r="BK29" s="69"/>
      <c r="BL29" s="25"/>
      <c r="BM29" s="65">
        <f t="shared" si="5"/>
        <v>0</v>
      </c>
      <c r="BN29" s="14"/>
      <c r="BO29" s="106"/>
      <c r="BP29" s="42">
        <f t="shared" si="4"/>
        <v>0</v>
      </c>
      <c r="BQ29" s="43" t="str">
        <f t="shared" si="6"/>
        <v>F</v>
      </c>
      <c r="BR29" s="108">
        <f t="shared" si="7"/>
        <v>2</v>
      </c>
      <c r="BS29" s="230"/>
      <c r="BT29" s="228"/>
      <c r="BU29" s="228"/>
      <c r="BV29" s="228"/>
      <c r="BW29" s="228"/>
      <c r="BX29" s="228"/>
      <c r="BY29" s="228"/>
      <c r="BZ29" s="228"/>
      <c r="CA29" s="229"/>
    </row>
    <row r="30" spans="1:79" ht="15.75" customHeight="1" thickBot="1" x14ac:dyDescent="0.3">
      <c r="A30" s="120"/>
      <c r="B30" s="163"/>
      <c r="C30" s="19"/>
      <c r="D30" s="19"/>
      <c r="E30" s="19"/>
      <c r="F30" s="19"/>
      <c r="G30" s="19"/>
      <c r="H30" s="131"/>
      <c r="I30" s="131"/>
      <c r="J30" s="26"/>
      <c r="K30" s="49"/>
      <c r="L30" s="19"/>
      <c r="M30" s="19"/>
      <c r="N30" s="116"/>
      <c r="O30" s="116"/>
      <c r="P30" s="116"/>
      <c r="Q30" s="90">
        <f t="shared" si="0"/>
        <v>0</v>
      </c>
      <c r="R30" s="79">
        <f t="shared" si="1"/>
        <v>0</v>
      </c>
      <c r="S30" s="117"/>
      <c r="T30" s="115"/>
      <c r="U30" s="19"/>
      <c r="V30" s="164"/>
      <c r="W30" s="19"/>
      <c r="X30" s="44"/>
      <c r="Y30" s="19"/>
      <c r="Z30" s="26"/>
      <c r="AA30" s="49"/>
      <c r="AB30" s="19"/>
      <c r="AC30" s="19"/>
      <c r="AD30" s="19"/>
      <c r="AE30" s="90">
        <f t="shared" si="2"/>
        <v>0</v>
      </c>
      <c r="AF30" s="79">
        <f t="shared" si="3"/>
        <v>0</v>
      </c>
      <c r="AG30" s="18"/>
      <c r="AH30" s="19"/>
      <c r="AI30" s="19"/>
      <c r="AJ30" s="172"/>
      <c r="AK30" s="169"/>
      <c r="AL30" s="19"/>
      <c r="AM30" s="19"/>
      <c r="AN30" s="44"/>
      <c r="AO30" s="19"/>
      <c r="AP30" s="19"/>
      <c r="AQ30" s="116"/>
      <c r="AR30" s="19"/>
      <c r="AS30" s="19"/>
      <c r="AT30" s="19"/>
      <c r="AU30" s="19"/>
      <c r="AV30" s="19"/>
      <c r="AW30" s="19"/>
      <c r="AX30" s="44"/>
      <c r="AY30" s="26"/>
      <c r="AZ30" s="237"/>
      <c r="BA30" s="238"/>
      <c r="BB30" s="238"/>
      <c r="BC30" s="238"/>
      <c r="BD30" s="238"/>
      <c r="BE30" s="238"/>
      <c r="BF30" s="238"/>
      <c r="BG30" s="238"/>
      <c r="BH30" s="239"/>
      <c r="BI30" s="70"/>
      <c r="BJ30" s="71"/>
      <c r="BK30" s="72"/>
      <c r="BL30" s="26"/>
      <c r="BM30" s="80">
        <f t="shared" si="5"/>
        <v>0</v>
      </c>
      <c r="BN30" s="18"/>
      <c r="BO30" s="19"/>
      <c r="BP30" s="81">
        <f t="shared" si="4"/>
        <v>0</v>
      </c>
      <c r="BQ30" s="82" t="str">
        <f t="shared" si="6"/>
        <v>F</v>
      </c>
      <c r="BR30" s="83">
        <f t="shared" si="7"/>
        <v>2</v>
      </c>
      <c r="BS30" s="230"/>
      <c r="BT30" s="231"/>
      <c r="BU30" s="231"/>
      <c r="BV30" s="231"/>
      <c r="BW30" s="231"/>
      <c r="BX30" s="231"/>
      <c r="BY30" s="231"/>
      <c r="BZ30" s="231"/>
      <c r="CA30" s="232"/>
    </row>
    <row r="31" spans="1:79" ht="15.75" customHeight="1" x14ac:dyDescent="0.25">
      <c r="B31" s="8"/>
      <c r="W31" s="102"/>
      <c r="X31" s="7"/>
      <c r="AZ31" s="252"/>
      <c r="BA31" s="253"/>
      <c r="BB31" s="253"/>
      <c r="BC31" s="253"/>
      <c r="BD31" s="253"/>
      <c r="BE31" s="253"/>
      <c r="BF31" s="253"/>
      <c r="BG31" s="253"/>
      <c r="BH31" s="253"/>
    </row>
    <row r="32" spans="1:79" ht="15.75" customHeight="1" x14ac:dyDescent="0.25">
      <c r="A32" s="121"/>
      <c r="B32" s="124"/>
      <c r="C32" s="110"/>
      <c r="D32" s="110"/>
      <c r="E32" s="110"/>
      <c r="G32" s="121"/>
      <c r="H32" s="110" t="s">
        <v>120</v>
      </c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77"/>
      <c r="V32" s="121"/>
      <c r="W32" s="122"/>
      <c r="X32" s="123"/>
      <c r="Y32" s="121"/>
      <c r="Z32" s="121"/>
      <c r="AA32" s="121"/>
      <c r="AB32" s="121"/>
      <c r="AG32" s="121"/>
      <c r="AH32" s="121"/>
      <c r="AI32" s="121"/>
      <c r="AJ32" s="121"/>
      <c r="AK32" s="121"/>
      <c r="AL32" s="121"/>
      <c r="AM32" s="121"/>
      <c r="AR32" s="121"/>
      <c r="AS32" s="121"/>
      <c r="AT32" s="121"/>
      <c r="AU32" s="121"/>
      <c r="AV32" s="121"/>
      <c r="AW32" s="121"/>
      <c r="AX32" s="121"/>
      <c r="AY32" s="121"/>
      <c r="AZ32" s="175" t="s">
        <v>95</v>
      </c>
    </row>
    <row r="33" spans="2:52" ht="15.75" x14ac:dyDescent="0.25">
      <c r="B33" s="8"/>
      <c r="H33" s="96" t="s">
        <v>121</v>
      </c>
      <c r="W33" s="102"/>
      <c r="X33" s="7"/>
      <c r="AZ33" s="175" t="s">
        <v>96</v>
      </c>
    </row>
    <row r="34" spans="2:52" ht="15.75" x14ac:dyDescent="0.25">
      <c r="B34" s="8"/>
      <c r="H34" s="96" t="s">
        <v>123</v>
      </c>
      <c r="W34" s="102"/>
      <c r="X34" s="7"/>
      <c r="AZ34" s="175" t="s">
        <v>97</v>
      </c>
    </row>
    <row r="35" spans="2:52" ht="15.75" x14ac:dyDescent="0.25">
      <c r="B35" s="8"/>
      <c r="W35" s="102"/>
      <c r="X35" s="7"/>
      <c r="AZ35" s="175" t="s">
        <v>98</v>
      </c>
    </row>
    <row r="36" spans="2:52" ht="15.75" x14ac:dyDescent="0.25">
      <c r="B36" s="8"/>
      <c r="H36" s="102"/>
      <c r="AZ36" s="175" t="s">
        <v>99</v>
      </c>
    </row>
    <row r="37" spans="2:52" ht="15.75" x14ac:dyDescent="0.25">
      <c r="B37" s="8"/>
      <c r="AZ37" s="175" t="s">
        <v>100</v>
      </c>
    </row>
    <row r="38" spans="2:52" ht="15.75" x14ac:dyDescent="0.25">
      <c r="B38" s="8"/>
      <c r="AZ38" s="175" t="s">
        <v>101</v>
      </c>
    </row>
    <row r="39" spans="2:52" ht="15.75" x14ac:dyDescent="0.25">
      <c r="B39" s="9"/>
      <c r="AZ39" s="175" t="s">
        <v>102</v>
      </c>
    </row>
    <row r="40" spans="2:52" ht="15.75" x14ac:dyDescent="0.25">
      <c r="B40" s="9"/>
      <c r="AZ40" s="175" t="s">
        <v>103</v>
      </c>
    </row>
    <row r="41" spans="2:52" x14ac:dyDescent="0.25">
      <c r="B41" s="110"/>
      <c r="AZ41" s="175" t="s">
        <v>104</v>
      </c>
    </row>
    <row r="42" spans="2:52" x14ac:dyDescent="0.25">
      <c r="B42" s="111"/>
      <c r="AZ42" s="175" t="s">
        <v>105</v>
      </c>
    </row>
    <row r="43" spans="2:52" x14ac:dyDescent="0.25">
      <c r="B43" s="110"/>
      <c r="AZ43" s="175" t="s">
        <v>106</v>
      </c>
    </row>
    <row r="44" spans="2:52" ht="15.75" x14ac:dyDescent="0.25">
      <c r="B44" s="6"/>
      <c r="AZ44" s="175" t="s">
        <v>107</v>
      </c>
    </row>
    <row r="45" spans="2:52" x14ac:dyDescent="0.25">
      <c r="AZ45" s="175" t="s">
        <v>108</v>
      </c>
    </row>
    <row r="46" spans="2:52" x14ac:dyDescent="0.25">
      <c r="AZ46" s="175" t="s">
        <v>109</v>
      </c>
    </row>
    <row r="47" spans="2:52" x14ac:dyDescent="0.25">
      <c r="AZ47" s="175" t="s">
        <v>110</v>
      </c>
    </row>
    <row r="48" spans="2:52" x14ac:dyDescent="0.25">
      <c r="AZ48" s="175" t="s">
        <v>111</v>
      </c>
    </row>
    <row r="49" spans="52:63" x14ac:dyDescent="0.25">
      <c r="AZ49" s="175" t="s">
        <v>112</v>
      </c>
    </row>
    <row r="50" spans="52:63" x14ac:dyDescent="0.25">
      <c r="AZ50" s="175" t="s">
        <v>113</v>
      </c>
    </row>
    <row r="51" spans="52:63" x14ac:dyDescent="0.25">
      <c r="AZ51" s="175" t="s">
        <v>114</v>
      </c>
    </row>
    <row r="52" spans="52:63" x14ac:dyDescent="0.25">
      <c r="AZ52" s="175" t="s">
        <v>115</v>
      </c>
    </row>
    <row r="53" spans="52:63" x14ac:dyDescent="0.25">
      <c r="AZ53" s="175" t="s">
        <v>116</v>
      </c>
    </row>
    <row r="54" spans="52:63" x14ac:dyDescent="0.25">
      <c r="AZ54" s="175" t="s">
        <v>117</v>
      </c>
    </row>
    <row r="55" spans="52:63" x14ac:dyDescent="0.25">
      <c r="AZ55" s="175" t="s">
        <v>118</v>
      </c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</row>
    <row r="56" spans="52:63" x14ac:dyDescent="0.25">
      <c r="AZ56" s="175" t="s">
        <v>85</v>
      </c>
    </row>
    <row r="57" spans="52:63" x14ac:dyDescent="0.25">
      <c r="AZ57" s="175" t="s">
        <v>86</v>
      </c>
    </row>
    <row r="58" spans="52:63" x14ac:dyDescent="0.25">
      <c r="AZ58" s="175" t="s">
        <v>87</v>
      </c>
    </row>
    <row r="59" spans="52:63" x14ac:dyDescent="0.25">
      <c r="AZ59" s="175" t="s">
        <v>88</v>
      </c>
    </row>
    <row r="60" spans="52:63" x14ac:dyDescent="0.25">
      <c r="AZ60" s="175" t="s">
        <v>89</v>
      </c>
    </row>
    <row r="61" spans="52:63" x14ac:dyDescent="0.25">
      <c r="AZ61" s="175" t="s">
        <v>90</v>
      </c>
    </row>
    <row r="62" spans="52:63" x14ac:dyDescent="0.25">
      <c r="AZ62" s="175" t="s">
        <v>119</v>
      </c>
    </row>
    <row r="63" spans="52:63" x14ac:dyDescent="0.25">
      <c r="AZ63" s="175" t="s">
        <v>91</v>
      </c>
    </row>
    <row r="64" spans="52:63" x14ac:dyDescent="0.25">
      <c r="AZ64" s="175" t="s">
        <v>92</v>
      </c>
    </row>
    <row r="65" spans="52:52" x14ac:dyDescent="0.25">
      <c r="AZ65" s="175" t="s">
        <v>93</v>
      </c>
    </row>
    <row r="66" spans="52:52" x14ac:dyDescent="0.25">
      <c r="AZ66" s="175" t="s">
        <v>94</v>
      </c>
    </row>
    <row r="67" spans="52:52" x14ac:dyDescent="0.25">
      <c r="AZ67" s="176"/>
    </row>
  </sheetData>
  <mergeCells count="52">
    <mergeCell ref="AZ30:BH30"/>
    <mergeCell ref="BS30:CA30"/>
    <mergeCell ref="AZ31:BH31"/>
    <mergeCell ref="AZ27:BH27"/>
    <mergeCell ref="BS27:CA27"/>
    <mergeCell ref="AZ28:BH28"/>
    <mergeCell ref="BS28:CA28"/>
    <mergeCell ref="AZ29:BH29"/>
    <mergeCell ref="BS29:CA29"/>
    <mergeCell ref="AZ24:BH24"/>
    <mergeCell ref="BS24:CA24"/>
    <mergeCell ref="AZ25:BH25"/>
    <mergeCell ref="BS25:CA25"/>
    <mergeCell ref="AZ26:BH26"/>
    <mergeCell ref="BS26:CA26"/>
    <mergeCell ref="AZ21:BH21"/>
    <mergeCell ref="BS21:CA21"/>
    <mergeCell ref="AZ22:BH22"/>
    <mergeCell ref="BS22:CA22"/>
    <mergeCell ref="AZ23:BH23"/>
    <mergeCell ref="BS23:CA23"/>
    <mergeCell ref="AZ18:BH18"/>
    <mergeCell ref="BS18:CA18"/>
    <mergeCell ref="AZ19:BH19"/>
    <mergeCell ref="BS19:CA19"/>
    <mergeCell ref="AZ20:BH20"/>
    <mergeCell ref="BS20:CA20"/>
    <mergeCell ref="AZ15:BH15"/>
    <mergeCell ref="BS15:CA15"/>
    <mergeCell ref="AZ16:BH16"/>
    <mergeCell ref="BS16:CA16"/>
    <mergeCell ref="AZ17:BH17"/>
    <mergeCell ref="BS17:CA17"/>
    <mergeCell ref="AZ12:BH12"/>
    <mergeCell ref="BS12:CA12"/>
    <mergeCell ref="AZ13:BH13"/>
    <mergeCell ref="BS13:CA13"/>
    <mergeCell ref="AZ14:BH14"/>
    <mergeCell ref="BS14:CA14"/>
    <mergeCell ref="AZ11:BH11"/>
    <mergeCell ref="BS11:CA11"/>
    <mergeCell ref="R6:R7"/>
    <mergeCell ref="AF6:AF7"/>
    <mergeCell ref="AZ6:BH6"/>
    <mergeCell ref="AZ7:BH7"/>
    <mergeCell ref="BN7:BO7"/>
    <mergeCell ref="AZ8:BH8"/>
    <mergeCell ref="BS8:CA8"/>
    <mergeCell ref="AZ9:BH9"/>
    <mergeCell ref="BS9:CA9"/>
    <mergeCell ref="AZ10:BH10"/>
    <mergeCell ref="BS10:CA10"/>
  </mergeCells>
  <hyperlinks>
    <hyperlink ref="BE1" r:id="rId1"/>
    <hyperlink ref="BE2" r:id="rId2"/>
    <hyperlink ref="BE3" r:id="rId3"/>
    <hyperlink ref="AZ66" r:id="rId4" tooltip="Щёлкните для управления" display="http://dispace.edu.nstu.ru/didesk/manage"/>
    <hyperlink ref="AZ65" r:id="rId5" display="http://dispace.edu.nstu.ru/didesk/course/show/1303/34"/>
    <hyperlink ref="AZ64" r:id="rId6" display="http://dispace.edu.nstu.ru/didesk/course/show/1303/33"/>
    <hyperlink ref="AZ63" r:id="rId7" display="http://dispace.edu.nstu.ru/didesk/course/show/1303/32"/>
    <hyperlink ref="AZ62" r:id="rId8"/>
    <hyperlink ref="AZ61" r:id="rId9" display="http://dispace.edu.nstu.ru/didesk/course/show/1303/30"/>
    <hyperlink ref="AZ60" r:id="rId10" display="http://dispace.edu.nstu.ru/didesk/course/show/1303/29"/>
    <hyperlink ref="AZ59" r:id="rId11" display="http://dispace.edu.nstu.ru/didesk/course/show/1303/28"/>
    <hyperlink ref="AZ58" r:id="rId12" display="http://dispace.edu.nstu.ru/didesk/course/show/1303/27"/>
    <hyperlink ref="AZ57" r:id="rId13" display="http://dispace.edu.nstu.ru/didesk/course/show/1303/26"/>
    <hyperlink ref="AZ54" r:id="rId14" display="http://dispace.edu.nstu.ru/didesk/course/show/1303/23"/>
    <hyperlink ref="AZ53" r:id="rId15" display="http://dispace.edu.nstu.ru/didesk/course/show/1303/22"/>
    <hyperlink ref="AZ52" r:id="rId16" display="http://dispace.edu.nstu.ru/didesk/course/show/1303/21"/>
    <hyperlink ref="AZ51" r:id="rId17" display="http://dispace.edu.nstu.ru/didesk/course/show/1303/20"/>
    <hyperlink ref="AZ50" r:id="rId18" display="http://dispace.edu.nstu.ru/didesk/course/show/1303/19"/>
    <hyperlink ref="AZ49" r:id="rId19" display="http://dispace.edu.nstu.ru/didesk/course/show/1303/18"/>
    <hyperlink ref="AZ48" r:id="rId20" display="http://dispace.edu.nstu.ru/didesk/course/show/1303/17"/>
    <hyperlink ref="AZ47" r:id="rId21" display="http://dispace.edu.nstu.ru/didesk/course/show/1303/16"/>
    <hyperlink ref="AZ46" r:id="rId22" display="http://dispace.edu.nstu.ru/didesk/course/show/1303/15"/>
    <hyperlink ref="AZ45" r:id="rId23" display="http://dispace.edu.nstu.ru/didesk/course/show/1303/14"/>
    <hyperlink ref="AZ44" r:id="rId24" display="http://dispace.edu.nstu.ru/didesk/course/show/1303/13"/>
    <hyperlink ref="AZ43" r:id="rId25" display="http://dispace.edu.nstu.ru/didesk/course/show/1303/12"/>
    <hyperlink ref="AZ42" r:id="rId26" display="http://dispace.edu.nstu.ru/didesk/course/show/1303/11"/>
    <hyperlink ref="AZ41" r:id="rId27" display="http://dispace.edu.nstu.ru/didesk/course/show/1303/10"/>
    <hyperlink ref="AZ40" r:id="rId28" display="http://dispace.edu.nstu.ru/didesk/course/show/1303/9"/>
    <hyperlink ref="AZ39" r:id="rId29" display="http://dispace.edu.nstu.ru/didesk/course/show/1303/8"/>
    <hyperlink ref="AZ38" r:id="rId30" display="http://dispace.edu.nstu.ru/didesk/course/show/1303/7"/>
    <hyperlink ref="AZ37" r:id="rId31" display="http://dispace.edu.nstu.ru/didesk/course/show/1303/6"/>
    <hyperlink ref="AZ36" r:id="rId32" display="http://dispace.edu.nstu.ru/didesk/course/show/1303/5"/>
    <hyperlink ref="AZ35" r:id="rId33" display="http://dispace.edu.nstu.ru/didesk/course/show/1303/4"/>
    <hyperlink ref="AZ34" r:id="rId34" display="http://dispace.edu.nstu.ru/didesk/course/show/1303/3"/>
    <hyperlink ref="AZ33" r:id="rId35" display="http://dispace.edu.nstu.ru/didesk/course/show/1303/2"/>
    <hyperlink ref="AZ32" r:id="rId36" display="http://dispace.edu.nstu.ru/didesk/course/show/1303/1"/>
    <hyperlink ref="AZ56" r:id="rId37" display="http://dispace.edu.nstu.ru/didesk/course/show/1303/25"/>
    <hyperlink ref="AZ55:BK55" r:id="rId38" display="Тема 24. Землеустроит Э Анф"/>
    <hyperlink ref="AD3" r:id="rId39"/>
  </hyperlinks>
  <pageMargins left="0.7" right="0.7" top="0.75" bottom="0.75" header="0.3" footer="0.3"/>
  <pageSetup paperSize="9"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ЮФ-02</vt:lpstr>
      <vt:lpstr>ЮФоз-01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2012-12-15T16:10:19Z</dcterms:created>
  <dcterms:modified xsi:type="dcterms:W3CDTF">2014-12-22T00:54:30Z</dcterms:modified>
</cp:coreProperties>
</file>