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935" activeTab="1"/>
  </bookViews>
  <sheets>
    <sheet name="ЮФ-02" sheetId="4" r:id="rId1"/>
    <sheet name="ЮФЗ-92" sheetId="6" r:id="rId2"/>
  </sheets>
  <calcPr calcId="144525"/>
</workbook>
</file>

<file path=xl/calcChain.xml><?xml version="1.0" encoding="utf-8"?>
<calcChain xmlns="http://schemas.openxmlformats.org/spreadsheetml/2006/main">
  <c r="Q30" i="6" l="1"/>
  <c r="AE30" i="6" s="1"/>
  <c r="Q29" i="6"/>
  <c r="AE29" i="6" s="1"/>
  <c r="Q28" i="6"/>
  <c r="R28" i="6" s="1"/>
  <c r="Q27" i="6"/>
  <c r="R27" i="6" s="1"/>
  <c r="Q26" i="6"/>
  <c r="R26" i="6" s="1"/>
  <c r="Q25" i="6"/>
  <c r="R25" i="6" s="1"/>
  <c r="Q24" i="6"/>
  <c r="R24" i="6" s="1"/>
  <c r="Q23" i="6"/>
  <c r="R23" i="6" s="1"/>
  <c r="Q22" i="6"/>
  <c r="R22" i="6" s="1"/>
  <c r="Q21" i="6"/>
  <c r="R21" i="6" s="1"/>
  <c r="Q20" i="6"/>
  <c r="R20" i="6" s="1"/>
  <c r="Q19" i="6"/>
  <c r="R19" i="6" s="1"/>
  <c r="Q18" i="6"/>
  <c r="R18" i="6" s="1"/>
  <c r="Q17" i="6"/>
  <c r="R17" i="6" s="1"/>
  <c r="Q16" i="6"/>
  <c r="R16" i="6" s="1"/>
  <c r="Q15" i="6"/>
  <c r="R15" i="6" s="1"/>
  <c r="Q14" i="6"/>
  <c r="R14" i="6" s="1"/>
  <c r="Q13" i="6"/>
  <c r="R13" i="6" s="1"/>
  <c r="Q12" i="6"/>
  <c r="R12" i="6" s="1"/>
  <c r="Q11" i="6"/>
  <c r="R11" i="6" s="1"/>
  <c r="Q10" i="6"/>
  <c r="R10" i="6" s="1"/>
  <c r="Q9" i="6"/>
  <c r="R9" i="6" s="1"/>
  <c r="Q8" i="6"/>
  <c r="R8" i="6" s="1"/>
  <c r="AE9" i="6" l="1"/>
  <c r="AF9" i="6" s="1"/>
  <c r="AE11" i="6"/>
  <c r="AF11" i="6" s="1"/>
  <c r="AE13" i="6"/>
  <c r="AF13" i="6" s="1"/>
  <c r="AE15" i="6"/>
  <c r="AF15" i="6" s="1"/>
  <c r="AE19" i="6"/>
  <c r="AF19" i="6" s="1"/>
  <c r="AE21" i="6"/>
  <c r="AF21" i="6" s="1"/>
  <c r="AE23" i="6"/>
  <c r="AF23" i="6" s="1"/>
  <c r="AE25" i="6"/>
  <c r="AF25" i="6" s="1"/>
  <c r="AE27" i="6"/>
  <c r="AF27" i="6" s="1"/>
  <c r="AE8" i="6"/>
  <c r="AF8" i="6" s="1"/>
  <c r="AE10" i="6"/>
  <c r="AF10" i="6" s="1"/>
  <c r="AE12" i="6"/>
  <c r="AF12" i="6" s="1"/>
  <c r="AE14" i="6"/>
  <c r="AF14" i="6" s="1"/>
  <c r="AE16" i="6"/>
  <c r="AF16" i="6" s="1"/>
  <c r="AE18" i="6"/>
  <c r="AF18" i="6" s="1"/>
  <c r="AE20" i="6"/>
  <c r="AF20" i="6" s="1"/>
  <c r="AE22" i="6"/>
  <c r="AF22" i="6" s="1"/>
  <c r="AE24" i="6"/>
  <c r="AF24" i="6" s="1"/>
  <c r="AE26" i="6"/>
  <c r="AF26" i="6" s="1"/>
  <c r="AE28" i="6"/>
  <c r="AF28" i="6" s="1"/>
  <c r="AE17" i="6"/>
  <c r="AF17" i="6" s="1"/>
  <c r="AF29" i="6"/>
  <c r="BM29" i="6"/>
  <c r="BP29" i="6" s="1"/>
  <c r="AF30" i="6"/>
  <c r="BM30" i="6"/>
  <c r="BP30" i="6" s="1"/>
  <c r="BM9" i="6"/>
  <c r="BP9" i="6" s="1"/>
  <c r="BM14" i="6"/>
  <c r="BP14" i="6" s="1"/>
  <c r="BM16" i="6"/>
  <c r="BP16" i="6" s="1"/>
  <c r="BM25" i="6"/>
  <c r="BP25" i="6" s="1"/>
  <c r="BM28" i="6"/>
  <c r="BP28" i="6" s="1"/>
  <c r="BM15" i="6"/>
  <c r="BP15" i="6" s="1"/>
  <c r="BM27" i="6"/>
  <c r="BP27" i="6" s="1"/>
  <c r="R29" i="6"/>
  <c r="R30" i="6"/>
  <c r="Q8" i="4"/>
  <c r="R8" i="4" s="1"/>
  <c r="Q9" i="4"/>
  <c r="AE9" i="4" s="1"/>
  <c r="Q10" i="4"/>
  <c r="R10" i="4" s="1"/>
  <c r="Q11" i="4"/>
  <c r="AE11" i="4" s="1"/>
  <c r="AF11" i="4" s="1"/>
  <c r="Q12" i="4"/>
  <c r="R12" i="4" s="1"/>
  <c r="Q13" i="4"/>
  <c r="AE13" i="4" s="1"/>
  <c r="Q30" i="4"/>
  <c r="R30" i="4" s="1"/>
  <c r="Q29" i="4"/>
  <c r="R29" i="4" s="1"/>
  <c r="Q28" i="4"/>
  <c r="R28" i="4" s="1"/>
  <c r="AE28" i="4"/>
  <c r="AF28" i="4" s="1"/>
  <c r="Q27" i="4"/>
  <c r="AE27" i="4"/>
  <c r="BM27" i="4" s="1"/>
  <c r="BP27" i="4" s="1"/>
  <c r="Q26" i="4"/>
  <c r="AE26" i="4" s="1"/>
  <c r="R26" i="4"/>
  <c r="Q25" i="4"/>
  <c r="R25" i="4" s="1"/>
  <c r="Q24" i="4"/>
  <c r="R24" i="4" s="1"/>
  <c r="Q23" i="4"/>
  <c r="AE23" i="4" s="1"/>
  <c r="Q22" i="4"/>
  <c r="AE22" i="4" s="1"/>
  <c r="BM22" i="4" s="1"/>
  <c r="BP22" i="4" s="1"/>
  <c r="Q21" i="4"/>
  <c r="AE21" i="4" s="1"/>
  <c r="Q20" i="4"/>
  <c r="R20" i="4" s="1"/>
  <c r="Q19" i="4"/>
  <c r="AE19" i="4" s="1"/>
  <c r="Q18" i="4"/>
  <c r="AE18" i="4" s="1"/>
  <c r="Q17" i="4"/>
  <c r="AE17" i="4" s="1"/>
  <c r="Q16" i="4"/>
  <c r="AE16" i="4" s="1"/>
  <c r="Q15" i="4"/>
  <c r="R15" i="4" s="1"/>
  <c r="Q14" i="4"/>
  <c r="R14" i="4" s="1"/>
  <c r="AE14" i="4"/>
  <c r="AF14" i="4" s="1"/>
  <c r="R27" i="4"/>
  <c r="BM12" i="6" l="1"/>
  <c r="BP12" i="6" s="1"/>
  <c r="BR12" i="6" s="1"/>
  <c r="BM21" i="6"/>
  <c r="BP21" i="6" s="1"/>
  <c r="BR21" i="6" s="1"/>
  <c r="BM19" i="6"/>
  <c r="BP19" i="6" s="1"/>
  <c r="BQ19" i="6" s="1"/>
  <c r="BM20" i="6"/>
  <c r="BP20" i="6" s="1"/>
  <c r="BM11" i="6"/>
  <c r="BP11" i="6" s="1"/>
  <c r="BM13" i="6"/>
  <c r="BP13" i="6" s="1"/>
  <c r="BR13" i="6" s="1"/>
  <c r="BM26" i="6"/>
  <c r="BP26" i="6" s="1"/>
  <c r="BQ26" i="6" s="1"/>
  <c r="BM23" i="6"/>
  <c r="BP23" i="6" s="1"/>
  <c r="BM18" i="6"/>
  <c r="BP18" i="6" s="1"/>
  <c r="BM10" i="6"/>
  <c r="BP10" i="6" s="1"/>
  <c r="BQ10" i="6" s="1"/>
  <c r="BM22" i="6"/>
  <c r="BP22" i="6" s="1"/>
  <c r="BQ22" i="6" s="1"/>
  <c r="BM17" i="6"/>
  <c r="BP17" i="6" s="1"/>
  <c r="BM8" i="6"/>
  <c r="BP8" i="6" s="1"/>
  <c r="BQ8" i="6" s="1"/>
  <c r="BM24" i="6"/>
  <c r="BP24" i="6" s="1"/>
  <c r="BR24" i="6" s="1"/>
  <c r="BR23" i="6"/>
  <c r="BQ23" i="6"/>
  <c r="BR18" i="6"/>
  <c r="BQ18" i="6"/>
  <c r="BR10" i="6"/>
  <c r="BR25" i="6"/>
  <c r="BQ25" i="6"/>
  <c r="BR14" i="6"/>
  <c r="BQ14" i="6"/>
  <c r="BR30" i="6"/>
  <c r="BQ30" i="6"/>
  <c r="BR17" i="6"/>
  <c r="BQ17" i="6"/>
  <c r="BQ12" i="6"/>
  <c r="BQ21" i="6"/>
  <c r="BR15" i="6"/>
  <c r="BQ15" i="6"/>
  <c r="BR28" i="6"/>
  <c r="BQ28" i="6"/>
  <c r="BR20" i="6"/>
  <c r="BQ20" i="6"/>
  <c r="BR11" i="6"/>
  <c r="BQ11" i="6"/>
  <c r="BR29" i="6"/>
  <c r="BQ29" i="6"/>
  <c r="BR27" i="6"/>
  <c r="BQ27" i="6"/>
  <c r="BR16" i="6"/>
  <c r="BQ16" i="6"/>
  <c r="BR9" i="6"/>
  <c r="BQ9" i="6"/>
  <c r="BQ27" i="4"/>
  <c r="BR27" i="4"/>
  <c r="AF27" i="4"/>
  <c r="BM28" i="4"/>
  <c r="BP28" i="4" s="1"/>
  <c r="R16" i="4"/>
  <c r="AE29" i="4"/>
  <c r="BM29" i="4" s="1"/>
  <c r="BP29" i="4" s="1"/>
  <c r="BR29" i="4" s="1"/>
  <c r="AF26" i="4"/>
  <c r="BM26" i="4"/>
  <c r="BP26" i="4" s="1"/>
  <c r="BR28" i="4"/>
  <c r="BQ28" i="4"/>
  <c r="R11" i="4"/>
  <c r="AF16" i="4"/>
  <c r="BM16" i="4"/>
  <c r="BP16" i="4" s="1"/>
  <c r="BM14" i="4"/>
  <c r="BP14" i="4" s="1"/>
  <c r="R9" i="4"/>
  <c r="AF9" i="4"/>
  <c r="BM9" i="4"/>
  <c r="BP9" i="4" s="1"/>
  <c r="BQ9" i="4" s="1"/>
  <c r="AE8" i="4"/>
  <c r="AF8" i="4" s="1"/>
  <c r="R13" i="4"/>
  <c r="BM11" i="4"/>
  <c r="BP11" i="4" s="1"/>
  <c r="AE12" i="4"/>
  <c r="BR22" i="4"/>
  <c r="BQ22" i="4"/>
  <c r="R18" i="4"/>
  <c r="AF17" i="4"/>
  <c r="BM17" i="4"/>
  <c r="BP17" i="4" s="1"/>
  <c r="R17" i="4"/>
  <c r="AE24" i="4"/>
  <c r="AF24" i="4" s="1"/>
  <c r="AE15" i="4"/>
  <c r="BM15" i="4" s="1"/>
  <c r="BP15" i="4" s="1"/>
  <c r="R21" i="4"/>
  <c r="BM13" i="4"/>
  <c r="BP13" i="4" s="1"/>
  <c r="AF13" i="4"/>
  <c r="AE25" i="4"/>
  <c r="BM19" i="4"/>
  <c r="BP19" i="4" s="1"/>
  <c r="AF19" i="4"/>
  <c r="R19" i="4"/>
  <c r="R22" i="4"/>
  <c r="AE30" i="4"/>
  <c r="AE20" i="4"/>
  <c r="BM21" i="4"/>
  <c r="BP21" i="4" s="1"/>
  <c r="AF21" i="4"/>
  <c r="AE10" i="4"/>
  <c r="BM23" i="4"/>
  <c r="BP23" i="4" s="1"/>
  <c r="AF23" i="4"/>
  <c r="R23" i="4"/>
  <c r="AF18" i="4"/>
  <c r="BM18" i="4"/>
  <c r="BP18" i="4" s="1"/>
  <c r="AF22" i="4"/>
  <c r="BR19" i="6" l="1"/>
  <c r="BR8" i="6"/>
  <c r="BR26" i="6"/>
  <c r="BQ24" i="6"/>
  <c r="BR22" i="6"/>
  <c r="BQ13" i="6"/>
  <c r="AF29" i="4"/>
  <c r="BQ29" i="4"/>
  <c r="BR26" i="4"/>
  <c r="BQ26" i="4"/>
  <c r="BM8" i="4"/>
  <c r="BP8" i="4" s="1"/>
  <c r="BR8" i="4" s="1"/>
  <c r="BQ16" i="4"/>
  <c r="BR16" i="4"/>
  <c r="BR14" i="4"/>
  <c r="BQ14" i="4"/>
  <c r="BR9" i="4"/>
  <c r="BR23" i="4"/>
  <c r="BQ23" i="4"/>
  <c r="BR15" i="4"/>
  <c r="BQ15" i="4"/>
  <c r="BR21" i="4"/>
  <c r="BQ21" i="4"/>
  <c r="BR13" i="4"/>
  <c r="BQ13" i="4"/>
  <c r="BR11" i="4"/>
  <c r="BQ11" i="4"/>
  <c r="BR19" i="4"/>
  <c r="BQ19" i="4"/>
  <c r="AF12" i="4"/>
  <c r="BM12" i="4"/>
  <c r="BP12" i="4" s="1"/>
  <c r="BR18" i="4"/>
  <c r="BQ18" i="4"/>
  <c r="BR17" i="4"/>
  <c r="BQ17" i="4"/>
  <c r="BM24" i="4"/>
  <c r="BP24" i="4" s="1"/>
  <c r="AF15" i="4"/>
  <c r="AF25" i="4"/>
  <c r="BM25" i="4"/>
  <c r="BP25" i="4" s="1"/>
  <c r="BM30" i="4"/>
  <c r="BP30" i="4" s="1"/>
  <c r="AF30" i="4"/>
  <c r="AF20" i="4"/>
  <c r="BM20" i="4"/>
  <c r="BP20" i="4" s="1"/>
  <c r="AF10" i="4"/>
  <c r="BM10" i="4"/>
  <c r="BP10" i="4" s="1"/>
  <c r="BR10" i="4" l="1"/>
  <c r="BQ10" i="4"/>
  <c r="BQ8" i="4"/>
  <c r="BR20" i="4"/>
  <c r="BQ20" i="4"/>
  <c r="BR25" i="4"/>
  <c r="BQ25" i="4"/>
  <c r="BR12" i="4"/>
  <c r="BQ12" i="4"/>
  <c r="BR30" i="4"/>
  <c r="BQ30" i="4"/>
  <c r="BR24" i="4"/>
  <c r="BQ24" i="4"/>
</calcChain>
</file>

<file path=xl/sharedStrings.xml><?xml version="1.0" encoding="utf-8"?>
<sst xmlns="http://schemas.openxmlformats.org/spreadsheetml/2006/main" count="301" uniqueCount="147">
  <si>
    <t>8.30-9.55</t>
  </si>
  <si>
    <t>13.45-15.10</t>
  </si>
  <si>
    <t>15.25-16.50</t>
  </si>
  <si>
    <t>17.05-18.30</t>
  </si>
  <si>
    <t>18.40-20.00</t>
  </si>
  <si>
    <t xml:space="preserve">КНС 3-120, 124 17.00 четверг </t>
  </si>
  <si>
    <t>к/н 7</t>
  </si>
  <si>
    <t>к/н 13</t>
  </si>
  <si>
    <t>ФИО</t>
  </si>
  <si>
    <t>л</t>
  </si>
  <si>
    <t>с</t>
  </si>
  <si>
    <t>1. Вопрос</t>
  </si>
  <si>
    <t>2. Вопрос</t>
  </si>
  <si>
    <t>Всего</t>
  </si>
  <si>
    <t>ECTS</t>
  </si>
  <si>
    <t>5 баллов</t>
  </si>
  <si>
    <t>Итого 2</t>
  </si>
  <si>
    <t xml:space="preserve">   Рейтинг-балл</t>
  </si>
  <si>
    <t>Тема</t>
  </si>
  <si>
    <t xml:space="preserve"> 20ф_ВУД</t>
  </si>
  <si>
    <t>ст 73 УПК</t>
  </si>
  <si>
    <t>план_5 вер</t>
  </si>
  <si>
    <t>Опрос</t>
  </si>
  <si>
    <t>Ориент</t>
  </si>
  <si>
    <t>Документ</t>
  </si>
  <si>
    <t>Пер_СД_ОРМ</t>
  </si>
  <si>
    <t>Задержание</t>
  </si>
  <si>
    <t>Дакто отпеч</t>
  </si>
  <si>
    <t>Ср_след_отп</t>
  </si>
  <si>
    <t>Допрос</t>
  </si>
  <si>
    <t>Обыск 3 фото</t>
  </si>
  <si>
    <t>Пос СД_ОРМ</t>
  </si>
  <si>
    <t>Зав СД_ОРМ</t>
  </si>
  <si>
    <t>МРОВП</t>
  </si>
  <si>
    <t>1. Пр против</t>
  </si>
  <si>
    <t>2. МР ф/м</t>
  </si>
  <si>
    <t>3. МР налоги</t>
  </si>
  <si>
    <t>д</t>
  </si>
  <si>
    <t>4. МР поджог</t>
  </si>
  <si>
    <t>5. Мр ПДД</t>
  </si>
  <si>
    <t>6. МР взят</t>
  </si>
  <si>
    <t>7. МР комп</t>
  </si>
  <si>
    <t>8. Проф деят сл</t>
  </si>
  <si>
    <t>Группа ЮФ-02</t>
  </si>
  <si>
    <t>п</t>
  </si>
  <si>
    <t>р</t>
  </si>
  <si>
    <t>е</t>
  </si>
  <si>
    <t>з</t>
  </si>
  <si>
    <t>н</t>
  </si>
  <si>
    <t>т</t>
  </si>
  <si>
    <t>а</t>
  </si>
  <si>
    <t>ц</t>
  </si>
  <si>
    <t>я</t>
  </si>
  <si>
    <t>к   к   к   к</t>
  </si>
  <si>
    <t xml:space="preserve">и    </t>
  </si>
  <si>
    <t>КР</t>
  </si>
  <si>
    <t>эвм</t>
  </si>
  <si>
    <t>Закон</t>
  </si>
  <si>
    <t>http://criminallaw.uf.nstu.ru/</t>
  </si>
  <si>
    <t>knk3746@mail.ru</t>
  </si>
  <si>
    <t>11.50-13.15</t>
  </si>
  <si>
    <t>лекция III-124       15.25-16.50  вторник четная</t>
  </si>
  <si>
    <t xml:space="preserve">сем. 10.10-11.35 среда 124 </t>
  </si>
  <si>
    <t>Азаров Вадим</t>
  </si>
  <si>
    <t>Анфимов Дмитрий</t>
  </si>
  <si>
    <t>Баянов Сергей</t>
  </si>
  <si>
    <t>Белоносова Верон</t>
  </si>
  <si>
    <t>Волкова Мария</t>
  </si>
  <si>
    <t>Гомзякова Анаст</t>
  </si>
  <si>
    <t>Грищук Дмитрий</t>
  </si>
  <si>
    <t>Дарвишян Жорик</t>
  </si>
  <si>
    <t>Дубравин Андрей</t>
  </si>
  <si>
    <t>Киселева Элина</t>
  </si>
  <si>
    <t>Краскова Валерия</t>
  </si>
  <si>
    <t>Кучерявенко Анна</t>
  </si>
  <si>
    <t>Лампига Кристина</t>
  </si>
  <si>
    <t>Ларионова Валерия</t>
  </si>
  <si>
    <t>Лошкарева Алиса</t>
  </si>
  <si>
    <t>Мышкин Данила</t>
  </si>
  <si>
    <t>Паначева Евгения</t>
  </si>
  <si>
    <t>Рогалев Виктор</t>
  </si>
  <si>
    <t>Сиволова Марина</t>
  </si>
  <si>
    <t>Сотникова Наталья</t>
  </si>
  <si>
    <t>Шнитов Константин</t>
  </si>
  <si>
    <t>Щеблыкина Анаст</t>
  </si>
  <si>
    <t>Юнусова Таисия</t>
  </si>
  <si>
    <t>Мр похищения</t>
  </si>
  <si>
    <t>Мр ком прес</t>
  </si>
  <si>
    <t>Мр изнас</t>
  </si>
  <si>
    <t>Мр убийства</t>
  </si>
  <si>
    <t>Мр угона ТС</t>
  </si>
  <si>
    <t>Мр кв кражи</t>
  </si>
  <si>
    <t>Мр разбой</t>
  </si>
  <si>
    <t>Тактика сл, ад, об МР уб</t>
  </si>
  <si>
    <t>Мр пр связ со взрывами</t>
  </si>
  <si>
    <t>Мр по гор следам, грабеж</t>
  </si>
  <si>
    <t>Мр поджог</t>
  </si>
  <si>
    <t>Мр присвон</t>
  </si>
  <si>
    <t>Мр кражи сот ТЛФ</t>
  </si>
  <si>
    <t>По одной из выбранной тем студент готовит презентацию на 50 слайдов</t>
  </si>
  <si>
    <t>смотрите файл с расширением pdf на сайте http://dispace.edu.nstu.ru/didesk/course/show/1033/16</t>
  </si>
  <si>
    <t>на сайте http://criminallaw.uf.nstu.ru/?p=9830</t>
  </si>
  <si>
    <t>готовим первый слайд</t>
  </si>
  <si>
    <t xml:space="preserve"> - размещаем заголовок</t>
  </si>
  <si>
    <t xml:space="preserve"> - справа текст 8 строк не более</t>
  </si>
  <si>
    <t>заголовок шрифт 30 Arial в одну строку</t>
  </si>
  <si>
    <t>колонтитулы, вставляем слева дата, в центре номер и название вопроса, справа номер текущего слайда и всего слайдов в одну строку</t>
  </si>
  <si>
    <t xml:space="preserve"> - внизу колонтитулы</t>
  </si>
  <si>
    <t>Получается 50 идентично оформленных слайдов, что обеспечивает плавную смену слайдов не утомляющую зрение с единообразным расположением информации</t>
  </si>
  <si>
    <t>с полностью готовой информацией, с правильно и красивым расположением информации, копируем слайд и вставляем в меню слева 50 раз</t>
  </si>
  <si>
    <t>затем делаем титульный лист</t>
  </si>
  <si>
    <t>Содержание с разбивкой на 6 вопросов, согласно структуры МРОВП</t>
  </si>
  <si>
    <t>литература</t>
  </si>
  <si>
    <t>раскрываем каждый вопрос, в заголовоке название дается один раз, другие слайды именуются своим заголовком, например характеристика преступника или потерпевшего</t>
  </si>
  <si>
    <t>Сохраняем презентацию в формате ppt, с возможность дальнейшего редактирования</t>
  </si>
  <si>
    <t>КР, выполненная в ppt и pdf по МРОВП, защищается, затем ставится зачет</t>
  </si>
  <si>
    <t>текст - шрифт 30 Arial отделяем через нумерацию или маркеры, между абзацами разделяем интервалом</t>
  </si>
  <si>
    <t xml:space="preserve"> - слева симметрично фото на каждом слайде, импотируем с yandex - картинки или помещаем свои, все одинакого размера</t>
  </si>
  <si>
    <t>Не разрешается использование анимации, фон только белый, текст черный</t>
  </si>
  <si>
    <t>Остальные рекомендации можно обсудить в личной беседе</t>
  </si>
  <si>
    <t>После проверки и получения допуска к защите, сохраняем в pdf и размещаем на сайт в качестве наглядного пособия</t>
  </si>
  <si>
    <t>в</t>
  </si>
  <si>
    <t>видео СД</t>
  </si>
  <si>
    <t> http://dispace.edu.nstu.ru/didesk/course/show/1302</t>
  </si>
  <si>
    <t>2 вопроса</t>
  </si>
  <si>
    <t>Мр пр и рас</t>
  </si>
  <si>
    <t>3D фото</t>
  </si>
  <si>
    <t>Прав регул</t>
  </si>
  <si>
    <t>Мр сер уб</t>
  </si>
  <si>
    <t>Мр мош</t>
  </si>
  <si>
    <t>Мр хищ цен</t>
  </si>
  <si>
    <t>КО прим вз</t>
  </si>
  <si>
    <t>Мр вым</t>
  </si>
  <si>
    <t>Мр обман</t>
  </si>
  <si>
    <t>зачет</t>
  </si>
  <si>
    <t>Гутова Н.А.</t>
  </si>
  <si>
    <t>Маркеева К.В.</t>
  </si>
  <si>
    <t>Турганов Х.Р.</t>
  </si>
  <si>
    <t>Монетова К.В.</t>
  </si>
  <si>
    <t>Ижболдин В.С.</t>
  </si>
  <si>
    <t>Черкашин Н.В.</t>
  </si>
  <si>
    <t>Мр кражи - 158</t>
  </si>
  <si>
    <t>МР грабежа - 161</t>
  </si>
  <si>
    <t>Мр мошен - 159</t>
  </si>
  <si>
    <t>МР разбоя - 162</t>
  </si>
  <si>
    <t xml:space="preserve">МР вымогат - 163 </t>
  </si>
  <si>
    <t>Мр обмана - 165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</si>
</sst>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Forte"/>
      <family val="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9"/>
      <color indexed="17"/>
      <name val="Times New Roman"/>
      <family val="1"/>
      <charset val="204"/>
    </font>
    <font>
      <sz val="9"/>
      <color indexed="56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b/>
      <sz val="10"/>
      <color theme="4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Forte"/>
      <family val="4"/>
    </font>
    <font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4" fillId="0" borderId="0"/>
    <xf numFmtId="0" fontId="3" fillId="0" borderId="1">
      <alignment horizontal="centerContinuous" shrinkToFit="1"/>
      <protection locked="0"/>
    </xf>
  </cellStyleXfs>
  <cellXfs count="210">
    <xf numFmtId="0" fontId="0" fillId="0" borderId="0" xfId="0"/>
    <xf numFmtId="0" fontId="1" fillId="0" borderId="0" xfId="0" applyFont="1"/>
    <xf numFmtId="0" fontId="0" fillId="0" borderId="0" xfId="0" applyBorder="1"/>
    <xf numFmtId="49" fontId="0" fillId="0" borderId="0" xfId="0" applyNumberFormat="1" applyBorder="1" applyAlignment="1">
      <alignment textRotation="90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textRotation="90"/>
    </xf>
    <xf numFmtId="0" fontId="18" fillId="0" borderId="0" xfId="0" applyFont="1"/>
    <xf numFmtId="0" fontId="19" fillId="0" borderId="0" xfId="1" applyFont="1" applyFill="1" applyBorder="1" applyAlignment="1">
      <alignment horizontal="justify" vertical="top" wrapText="1"/>
    </xf>
    <xf numFmtId="0" fontId="9" fillId="0" borderId="0" xfId="0" applyFont="1"/>
    <xf numFmtId="0" fontId="8" fillId="0" borderId="0" xfId="0" applyFont="1" applyBorder="1" applyAlignment="1">
      <alignment shrinkToFit="1"/>
    </xf>
    <xf numFmtId="0" fontId="1" fillId="0" borderId="2" xfId="0" applyFont="1" applyBorder="1"/>
    <xf numFmtId="0" fontId="6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3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justify" vertical="top" wrapText="1"/>
    </xf>
    <xf numFmtId="0" fontId="20" fillId="0" borderId="4" xfId="0" applyFont="1" applyBorder="1" applyAlignment="1" applyProtection="1">
      <alignment shrinkToFit="1"/>
      <protection locked="0"/>
    </xf>
    <xf numFmtId="0" fontId="17" fillId="0" borderId="1" xfId="0" applyFont="1" applyBorder="1" applyProtection="1">
      <protection locked="0"/>
    </xf>
    <xf numFmtId="0" fontId="20" fillId="0" borderId="1" xfId="0" applyFont="1" applyBorder="1" applyAlignment="1" applyProtection="1">
      <alignment shrinkToFit="1"/>
      <protection locked="0"/>
    </xf>
    <xf numFmtId="0" fontId="1" fillId="0" borderId="1" xfId="0" applyFont="1" applyBorder="1" applyAlignment="1" applyProtection="1">
      <alignment shrinkToFit="1"/>
      <protection locked="0"/>
    </xf>
    <xf numFmtId="0" fontId="8" fillId="0" borderId="1" xfId="0" applyFont="1" applyBorder="1" applyAlignment="1" applyProtection="1">
      <alignment shrinkToFit="1"/>
      <protection locked="0"/>
    </xf>
    <xf numFmtId="0" fontId="1" fillId="0" borderId="4" xfId="0" applyFont="1" applyBorder="1" applyAlignment="1" applyProtection="1">
      <alignment shrinkToFit="1"/>
      <protection locked="0"/>
    </xf>
    <xf numFmtId="0" fontId="0" fillId="0" borderId="1" xfId="0" applyBorder="1" applyProtection="1">
      <protection locked="0"/>
    </xf>
    <xf numFmtId="0" fontId="21" fillId="0" borderId="1" xfId="0" applyFont="1" applyBorder="1" applyAlignment="1" applyProtection="1">
      <alignment shrinkToFit="1"/>
      <protection locked="0"/>
    </xf>
    <xf numFmtId="0" fontId="0" fillId="0" borderId="1" xfId="0" applyBorder="1" applyAlignment="1" applyProtection="1">
      <alignment shrinkToFit="1"/>
      <protection locked="0"/>
    </xf>
    <xf numFmtId="0" fontId="22" fillId="0" borderId="1" xfId="0" applyFont="1" applyBorder="1" applyAlignment="1" applyProtection="1">
      <alignment shrinkToFit="1"/>
      <protection locked="0"/>
    </xf>
    <xf numFmtId="0" fontId="0" fillId="0" borderId="4" xfId="0" applyBorder="1" applyProtection="1">
      <protection locked="0"/>
    </xf>
    <xf numFmtId="0" fontId="1" fillId="0" borderId="1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1" fillId="0" borderId="1" xfId="0" applyFont="1" applyBorder="1" applyAlignment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3" fillId="0" borderId="1" xfId="0" applyFont="1" applyBorder="1" applyAlignment="1" applyProtection="1">
      <alignment shrinkToFit="1"/>
      <protection locked="0"/>
    </xf>
    <xf numFmtId="0" fontId="17" fillId="0" borderId="1" xfId="0" applyFont="1" applyBorder="1" applyAlignment="1" applyProtection="1">
      <alignment shrinkToFit="1"/>
      <protection locked="0"/>
    </xf>
    <xf numFmtId="0" fontId="0" fillId="0" borderId="4" xfId="0" applyBorder="1" applyAlignment="1" applyProtection="1">
      <alignment shrinkToFit="1"/>
      <protection locked="0"/>
    </xf>
    <xf numFmtId="0" fontId="0" fillId="0" borderId="4" xfId="0" applyFill="1" applyBorder="1" applyAlignment="1" applyProtection="1">
      <alignment shrinkToFit="1"/>
      <protection locked="0"/>
    </xf>
    <xf numFmtId="0" fontId="0" fillId="0" borderId="1" xfId="0" applyFill="1" applyBorder="1" applyAlignment="1" applyProtection="1">
      <alignment shrinkToFit="1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0" xfId="0" applyBorder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2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3" fillId="3" borderId="0" xfId="0" applyFont="1" applyFill="1" applyProtection="1">
      <protection locked="0"/>
    </xf>
    <xf numFmtId="0" fontId="24" fillId="0" borderId="12" xfId="0" applyFont="1" applyBorder="1" applyAlignment="1" applyProtection="1">
      <alignment textRotation="90"/>
      <protection locked="0"/>
    </xf>
    <xf numFmtId="0" fontId="24" fillId="0" borderId="13" xfId="0" applyFont="1" applyBorder="1" applyAlignment="1" applyProtection="1">
      <alignment textRotation="90"/>
      <protection locked="0"/>
    </xf>
    <xf numFmtId="0" fontId="25" fillId="0" borderId="12" xfId="0" applyFont="1" applyBorder="1" applyAlignment="1" applyProtection="1">
      <alignment textRotation="90"/>
      <protection locked="0"/>
    </xf>
    <xf numFmtId="0" fontId="4" fillId="0" borderId="13" xfId="0" applyFont="1" applyBorder="1" applyAlignment="1" applyProtection="1">
      <alignment textRotation="90"/>
      <protection locked="0"/>
    </xf>
    <xf numFmtId="0" fontId="4" fillId="0" borderId="14" xfId="0" applyFont="1" applyBorder="1" applyAlignment="1" applyProtection="1">
      <alignment textRotation="90"/>
      <protection locked="0"/>
    </xf>
    <xf numFmtId="0" fontId="4" fillId="0" borderId="15" xfId="0" applyFont="1" applyBorder="1" applyAlignment="1" applyProtection="1">
      <protection locked="0"/>
    </xf>
    <xf numFmtId="0" fontId="3" fillId="0" borderId="4" xfId="0" applyFont="1" applyBorder="1" applyAlignment="1" applyProtection="1">
      <alignment horizontal="left" shrinkToFit="1"/>
      <protection locked="0"/>
    </xf>
    <xf numFmtId="0" fontId="3" fillId="0" borderId="1" xfId="0" applyFont="1" applyBorder="1" applyAlignment="1" applyProtection="1">
      <alignment horizontal="left" shrinkToFit="1"/>
      <protection locked="0"/>
    </xf>
    <xf numFmtId="0" fontId="26" fillId="0" borderId="1" xfId="0" applyFont="1" applyBorder="1" applyAlignment="1" applyProtection="1">
      <alignment shrinkToFit="1"/>
      <protection locked="0"/>
    </xf>
    <xf numFmtId="0" fontId="3" fillId="0" borderId="5" xfId="0" applyFont="1" applyBorder="1" applyAlignment="1" applyProtection="1">
      <alignment horizontal="left" shrinkToFit="1"/>
      <protection locked="0"/>
    </xf>
    <xf numFmtId="1" fontId="3" fillId="0" borderId="4" xfId="0" applyNumberFormat="1" applyFont="1" applyBorder="1" applyAlignment="1" applyProtection="1">
      <alignment horizontal="centerContinuous" shrinkToFit="1"/>
      <protection locked="0"/>
    </xf>
    <xf numFmtId="1" fontId="27" fillId="0" borderId="1" xfId="0" applyNumberFormat="1" applyFont="1" applyBorder="1" applyAlignment="1" applyProtection="1">
      <alignment horizontal="centerContinuous" shrinkToFit="1"/>
      <protection locked="0"/>
    </xf>
    <xf numFmtId="1" fontId="28" fillId="0" borderId="1" xfId="0" applyNumberFormat="1" applyFont="1" applyBorder="1" applyAlignment="1" applyProtection="1">
      <alignment horizontal="centerContinuous" shrinkToFit="1"/>
      <protection locked="0"/>
    </xf>
    <xf numFmtId="0" fontId="4" fillId="0" borderId="16" xfId="0" applyFont="1" applyBorder="1" applyAlignment="1" applyProtection="1">
      <protection locked="0"/>
    </xf>
    <xf numFmtId="0" fontId="8" fillId="4" borderId="5" xfId="0" applyFont="1" applyFill="1" applyBorder="1" applyAlignment="1">
      <alignment shrinkToFit="1"/>
    </xf>
    <xf numFmtId="0" fontId="17" fillId="4" borderId="4" xfId="0" applyFont="1" applyFill="1" applyBorder="1" applyAlignment="1">
      <alignment shrinkToFit="1"/>
    </xf>
    <xf numFmtId="0" fontId="16" fillId="4" borderId="1" xfId="0" applyFont="1" applyFill="1" applyBorder="1"/>
    <xf numFmtId="0" fontId="0" fillId="4" borderId="8" xfId="0" applyFill="1" applyBorder="1"/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30" fillId="0" borderId="1" xfId="0" applyFont="1" applyBorder="1" applyProtection="1">
      <protection locked="0"/>
    </xf>
    <xf numFmtId="0" fontId="30" fillId="0" borderId="1" xfId="0" applyFont="1" applyBorder="1" applyAlignment="1" applyProtection="1">
      <alignment shrinkToFit="1"/>
      <protection locked="0"/>
    </xf>
    <xf numFmtId="0" fontId="3" fillId="0" borderId="19" xfId="0" applyFont="1" applyBorder="1" applyAlignment="1" applyProtection="1">
      <alignment horizontal="left" shrinkToFit="1"/>
      <protection locked="0"/>
    </xf>
    <xf numFmtId="0" fontId="1" fillId="0" borderId="19" xfId="0" applyFont="1" applyBorder="1" applyAlignment="1" applyProtection="1">
      <alignment shrinkToFit="1"/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20" fillId="0" borderId="8" xfId="0" applyFont="1" applyBorder="1" applyAlignment="1" applyProtection="1">
      <alignment shrinkToFit="1"/>
      <protection locked="0"/>
    </xf>
    <xf numFmtId="0" fontId="1" fillId="0" borderId="8" xfId="0" applyFont="1" applyBorder="1" applyAlignment="1" applyProtection="1">
      <alignment shrinkToFit="1"/>
      <protection locked="0"/>
    </xf>
    <xf numFmtId="0" fontId="9" fillId="0" borderId="8" xfId="0" applyFont="1" applyBorder="1" applyProtection="1">
      <protection locked="0"/>
    </xf>
    <xf numFmtId="0" fontId="1" fillId="0" borderId="13" xfId="0" applyFont="1" applyBorder="1" applyAlignment="1">
      <alignment horizontal="center" textRotation="90" shrinkToFit="1"/>
    </xf>
    <xf numFmtId="0" fontId="1" fillId="0" borderId="12" xfId="0" applyFont="1" applyBorder="1" applyAlignment="1">
      <alignment horizontal="center" textRotation="90" shrinkToFit="1"/>
    </xf>
    <xf numFmtId="0" fontId="1" fillId="0" borderId="14" xfId="0" applyFont="1" applyBorder="1" applyAlignment="1">
      <alignment horizontal="center" textRotation="90" shrinkToFit="1"/>
    </xf>
    <xf numFmtId="0" fontId="20" fillId="0" borderId="19" xfId="0" applyFont="1" applyBorder="1" applyAlignment="1" applyProtection="1">
      <alignment shrinkToFit="1"/>
      <protection locked="0"/>
    </xf>
    <xf numFmtId="0" fontId="30" fillId="0" borderId="19" xfId="0" applyFont="1" applyBorder="1" applyProtection="1">
      <protection locked="0"/>
    </xf>
    <xf numFmtId="0" fontId="3" fillId="0" borderId="8" xfId="0" applyFont="1" applyBorder="1" applyAlignment="1" applyProtection="1">
      <alignment horizontal="left" shrinkToFit="1"/>
      <protection locked="0"/>
    </xf>
    <xf numFmtId="0" fontId="8" fillId="0" borderId="8" xfId="0" applyFont="1" applyBorder="1" applyAlignment="1" applyProtection="1">
      <alignment shrinkToFit="1"/>
      <protection locked="0"/>
    </xf>
    <xf numFmtId="0" fontId="30" fillId="0" borderId="8" xfId="0" applyFont="1" applyBorder="1" applyProtection="1">
      <protection locked="0"/>
    </xf>
    <xf numFmtId="0" fontId="5" fillId="0" borderId="4" xfId="0" applyFont="1" applyBorder="1" applyAlignment="1" applyProtection="1">
      <alignment horizontal="center" textRotation="90" shrinkToFit="1"/>
      <protection locked="0"/>
    </xf>
    <xf numFmtId="0" fontId="1" fillId="0" borderId="8" xfId="0" applyFont="1" applyBorder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11" xfId="0" applyFont="1" applyBorder="1" applyAlignment="1">
      <alignment horizontal="center" textRotation="90" shrinkToFit="1"/>
    </xf>
    <xf numFmtId="0" fontId="0" fillId="0" borderId="5" xfId="0" applyBorder="1" applyAlignment="1" applyProtection="1">
      <alignment shrinkToFit="1"/>
      <protection locked="0"/>
    </xf>
    <xf numFmtId="0" fontId="0" fillId="0" borderId="5" xfId="0" applyBorder="1" applyProtection="1">
      <protection locked="0"/>
    </xf>
    <xf numFmtId="0" fontId="29" fillId="4" borderId="18" xfId="0" applyFont="1" applyFill="1" applyBorder="1" applyAlignment="1">
      <alignment shrinkToFit="1"/>
    </xf>
    <xf numFmtId="0" fontId="0" fillId="0" borderId="22" xfId="0" applyBorder="1" applyProtection="1">
      <protection locked="0"/>
    </xf>
    <xf numFmtId="1" fontId="27" fillId="0" borderId="4" xfId="0" applyNumberFormat="1" applyFont="1" applyBorder="1" applyAlignment="1" applyProtection="1">
      <alignment horizontal="centerContinuous" shrinkToFit="1"/>
      <protection locked="0"/>
    </xf>
    <xf numFmtId="1" fontId="27" fillId="0" borderId="8" xfId="0" applyNumberFormat="1" applyFont="1" applyBorder="1" applyAlignment="1" applyProtection="1">
      <alignment horizontal="centerContinuous" shrinkToFit="1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29" fillId="2" borderId="1" xfId="0" applyFont="1" applyFill="1" applyBorder="1" applyAlignment="1">
      <alignment shrinkToFit="1"/>
    </xf>
    <xf numFmtId="0" fontId="29" fillId="2" borderId="22" xfId="0" applyFont="1" applyFill="1" applyBorder="1" applyAlignment="1">
      <alignment shrinkToFit="1"/>
    </xf>
    <xf numFmtId="0" fontId="29" fillId="2" borderId="7" xfId="0" applyFont="1" applyFill="1" applyBorder="1" applyAlignment="1">
      <alignment shrinkToFit="1"/>
    </xf>
    <xf numFmtId="0" fontId="17" fillId="2" borderId="1" xfId="0" applyFont="1" applyFill="1" applyBorder="1" applyAlignment="1">
      <alignment shrinkToFit="1"/>
    </xf>
    <xf numFmtId="0" fontId="16" fillId="2" borderId="1" xfId="0" applyFont="1" applyFill="1" applyBorder="1"/>
    <xf numFmtId="0" fontId="0" fillId="2" borderId="1" xfId="0" applyFill="1" applyBorder="1"/>
    <xf numFmtId="0" fontId="17" fillId="2" borderId="22" xfId="0" applyFont="1" applyFill="1" applyBorder="1" applyAlignment="1">
      <alignment shrinkToFit="1"/>
    </xf>
    <xf numFmtId="0" fontId="16" fillId="2" borderId="22" xfId="0" applyFont="1" applyFill="1" applyBorder="1"/>
    <xf numFmtId="0" fontId="0" fillId="2" borderId="22" xfId="0" applyFill="1" applyBorder="1"/>
    <xf numFmtId="0" fontId="17" fillId="2" borderId="7" xfId="0" applyFont="1" applyFill="1" applyBorder="1" applyAlignment="1">
      <alignment shrinkToFit="1"/>
    </xf>
    <xf numFmtId="0" fontId="16" fillId="2" borderId="7" xfId="0" applyFont="1" applyFill="1" applyBorder="1"/>
    <xf numFmtId="0" fontId="0" fillId="2" borderId="7" xfId="0" applyFill="1" applyBorder="1"/>
    <xf numFmtId="0" fontId="5" fillId="0" borderId="13" xfId="0" applyFont="1" applyBorder="1" applyAlignment="1">
      <alignment horizontal="center" textRotation="90"/>
    </xf>
    <xf numFmtId="0" fontId="12" fillId="0" borderId="13" xfId="0" applyFont="1" applyBorder="1" applyAlignment="1">
      <alignment horizontal="center" textRotation="90"/>
    </xf>
    <xf numFmtId="0" fontId="13" fillId="0" borderId="13" xfId="0" applyFont="1" applyBorder="1" applyAlignment="1">
      <alignment horizontal="center" textRotation="90"/>
    </xf>
    <xf numFmtId="0" fontId="11" fillId="0" borderId="13" xfId="0" applyFont="1" applyBorder="1" applyAlignment="1">
      <alignment horizontal="center" textRotation="90"/>
    </xf>
    <xf numFmtId="49" fontId="11" fillId="0" borderId="21" xfId="0" applyNumberFormat="1" applyFont="1" applyBorder="1" applyAlignment="1">
      <alignment horizontal="center" textRotation="90"/>
    </xf>
    <xf numFmtId="0" fontId="13" fillId="0" borderId="11" xfId="0" applyFont="1" applyBorder="1" applyAlignment="1">
      <alignment horizontal="center" textRotation="90"/>
    </xf>
    <xf numFmtId="0" fontId="10" fillId="0" borderId="2" xfId="0" applyFont="1" applyBorder="1" applyAlignment="1" applyProtection="1">
      <alignment textRotation="90"/>
      <protection locked="0"/>
    </xf>
    <xf numFmtId="0" fontId="3" fillId="0" borderId="12" xfId="0" applyFont="1" applyBorder="1" applyAlignment="1">
      <alignment horizontal="center" textRotation="90" shrinkToFit="1"/>
    </xf>
    <xf numFmtId="0" fontId="3" fillId="0" borderId="21" xfId="0" applyFont="1" applyBorder="1" applyAlignment="1">
      <alignment horizontal="center" textRotation="90" shrinkToFit="1"/>
    </xf>
    <xf numFmtId="49" fontId="3" fillId="0" borderId="12" xfId="0" applyNumberFormat="1" applyFont="1" applyBorder="1" applyAlignment="1">
      <alignment horizontal="center" textRotation="90" shrinkToFit="1"/>
    </xf>
    <xf numFmtId="0" fontId="27" fillId="0" borderId="1" xfId="0" applyNumberFormat="1" applyFont="1" applyBorder="1" applyAlignment="1" applyProtection="1">
      <alignment horizontal="centerContinuous" shrinkToFit="1"/>
      <protection locked="0"/>
    </xf>
    <xf numFmtId="0" fontId="3" fillId="0" borderId="1" xfId="0" applyNumberFormat="1" applyFont="1" applyBorder="1" applyAlignment="1" applyProtection="1">
      <alignment horizontal="centerContinuous" shrinkToFit="1"/>
      <protection locked="0"/>
    </xf>
    <xf numFmtId="0" fontId="0" fillId="0" borderId="8" xfId="0" applyBorder="1" applyAlignment="1" applyProtection="1">
      <alignment shrinkToFit="1"/>
      <protection locked="0"/>
    </xf>
    <xf numFmtId="1" fontId="27" fillId="0" borderId="1" xfId="0" applyNumberFormat="1" applyFont="1" applyBorder="1" applyAlignment="1" applyProtection="1">
      <alignment horizontal="center" shrinkToFit="1"/>
      <protection locked="0"/>
    </xf>
    <xf numFmtId="0" fontId="3" fillId="0" borderId="8" xfId="0" applyNumberFormat="1" applyFont="1" applyBorder="1" applyAlignment="1" applyProtection="1">
      <alignment horizontal="centerContinuous" shrinkToFit="1"/>
      <protection locked="0"/>
    </xf>
    <xf numFmtId="0" fontId="1" fillId="0" borderId="5" xfId="0" applyFont="1" applyBorder="1" applyAlignment="1" applyProtection="1">
      <alignment shrinkToFit="1"/>
      <protection locked="0"/>
    </xf>
    <xf numFmtId="0" fontId="30" fillId="0" borderId="5" xfId="0" applyFont="1" applyBorder="1" applyAlignment="1" applyProtection="1">
      <alignment shrinkToFit="1"/>
      <protection locked="0"/>
    </xf>
    <xf numFmtId="0" fontId="30" fillId="0" borderId="5" xfId="0" applyFont="1" applyBorder="1" applyProtection="1">
      <protection locked="0"/>
    </xf>
    <xf numFmtId="1" fontId="3" fillId="0" borderId="25" xfId="0" applyNumberFormat="1" applyFont="1" applyBorder="1" applyAlignment="1" applyProtection="1">
      <alignment horizontal="left" shrinkToFit="1"/>
      <protection locked="0"/>
    </xf>
    <xf numFmtId="0" fontId="29" fillId="4" borderId="25" xfId="0" applyFont="1" applyFill="1" applyBorder="1" applyAlignment="1">
      <alignment shrinkToFit="1"/>
    </xf>
    <xf numFmtId="0" fontId="24" fillId="0" borderId="14" xfId="0" applyFont="1" applyBorder="1" applyAlignment="1" applyProtection="1">
      <alignment textRotation="90"/>
      <protection locked="0"/>
    </xf>
    <xf numFmtId="1" fontId="3" fillId="0" borderId="8" xfId="0" applyNumberFormat="1" applyFont="1" applyBorder="1" applyAlignment="1" applyProtection="1">
      <alignment shrinkToFit="1"/>
      <protection locked="0"/>
    </xf>
    <xf numFmtId="0" fontId="8" fillId="0" borderId="4" xfId="0" applyFont="1" applyBorder="1" applyAlignment="1" applyProtection="1">
      <alignment shrinkToFit="1"/>
      <protection locked="0"/>
    </xf>
    <xf numFmtId="0" fontId="1" fillId="0" borderId="5" xfId="0" applyFont="1" applyBorder="1" applyProtection="1">
      <protection locked="0"/>
    </xf>
    <xf numFmtId="49" fontId="3" fillId="0" borderId="13" xfId="0" applyNumberFormat="1" applyFont="1" applyBorder="1" applyAlignment="1">
      <alignment horizontal="center" textRotation="90" shrinkToFit="1"/>
    </xf>
    <xf numFmtId="0" fontId="26" fillId="0" borderId="4" xfId="0" applyFont="1" applyBorder="1" applyAlignment="1" applyProtection="1">
      <alignment shrinkToFit="1"/>
      <protection locked="0"/>
    </xf>
    <xf numFmtId="0" fontId="30" fillId="0" borderId="4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22" fillId="0" borderId="4" xfId="0" applyFont="1" applyBorder="1" applyProtection="1">
      <protection locked="0"/>
    </xf>
    <xf numFmtId="0" fontId="3" fillId="0" borderId="25" xfId="0" applyFont="1" applyBorder="1" applyAlignment="1" applyProtection="1">
      <alignment horizontal="left" shrinkToFit="1"/>
      <protection locked="0"/>
    </xf>
    <xf numFmtId="0" fontId="31" fillId="0" borderId="27" xfId="0" applyFont="1" applyBorder="1" applyAlignment="1" applyProtection="1">
      <alignment horizontal="center" vertical="center" textRotation="90" shrinkToFit="1"/>
      <protection locked="0"/>
    </xf>
    <xf numFmtId="0" fontId="3" fillId="0" borderId="13" xfId="0" applyFont="1" applyBorder="1" applyAlignment="1">
      <alignment horizontal="center" textRotation="90" shrinkToFit="1"/>
    </xf>
    <xf numFmtId="0" fontId="23" fillId="0" borderId="14" xfId="0" applyFont="1" applyBorder="1" applyAlignment="1" applyProtection="1">
      <alignment horizontal="center" textRotation="90" shrinkToFit="1"/>
      <protection locked="0"/>
    </xf>
    <xf numFmtId="0" fontId="1" fillId="0" borderId="8" xfId="0" applyFont="1" applyBorder="1" applyAlignment="1" applyProtection="1">
      <protection locked="0"/>
    </xf>
    <xf numFmtId="0" fontId="3" fillId="0" borderId="1" xfId="0" applyFont="1" applyFill="1" applyBorder="1" applyAlignment="1" applyProtection="1">
      <alignment horizontal="left" shrinkToFit="1"/>
      <protection locked="0"/>
    </xf>
    <xf numFmtId="0" fontId="26" fillId="0" borderId="8" xfId="0" applyFont="1" applyBorder="1" applyAlignment="1" applyProtection="1">
      <alignment shrinkToFit="1"/>
      <protection locked="0"/>
    </xf>
    <xf numFmtId="0" fontId="20" fillId="0" borderId="8" xfId="0" applyNumberFormat="1" applyFont="1" applyBorder="1" applyAlignment="1" applyProtection="1">
      <alignment shrinkToFit="1"/>
      <protection locked="0"/>
    </xf>
    <xf numFmtId="1" fontId="31" fillId="0" borderId="27" xfId="0" applyNumberFormat="1" applyFont="1" applyBorder="1" applyAlignment="1" applyProtection="1">
      <alignment horizontal="center" vertical="center" textRotation="90" shrinkToFit="1"/>
      <protection locked="0"/>
    </xf>
    <xf numFmtId="0" fontId="29" fillId="4" borderId="28" xfId="0" applyFont="1" applyFill="1" applyBorder="1" applyAlignment="1">
      <alignment shrinkToFit="1"/>
    </xf>
    <xf numFmtId="0" fontId="8" fillId="4" borderId="17" xfId="0" applyFont="1" applyFill="1" applyBorder="1" applyAlignment="1">
      <alignment shrinkToFit="1"/>
    </xf>
    <xf numFmtId="0" fontId="29" fillId="4" borderId="29" xfId="0" applyFont="1" applyFill="1" applyBorder="1" applyAlignment="1">
      <alignment shrinkToFit="1"/>
    </xf>
    <xf numFmtId="0" fontId="17" fillId="4" borderId="6" xfId="0" applyFont="1" applyFill="1" applyBorder="1" applyAlignment="1">
      <alignment shrinkToFit="1"/>
    </xf>
    <xf numFmtId="0" fontId="16" fillId="4" borderId="7" xfId="0" applyFont="1" applyFill="1" applyBorder="1"/>
    <xf numFmtId="0" fontId="0" fillId="4" borderId="9" xfId="0" applyFill="1" applyBorder="1"/>
    <xf numFmtId="0" fontId="1" fillId="0" borderId="27" xfId="0" applyFont="1" applyBorder="1"/>
    <xf numFmtId="0" fontId="7" fillId="0" borderId="25" xfId="0" applyFont="1" applyBorder="1" applyAlignment="1">
      <alignment horizontal="center" vertical="top" wrapText="1"/>
    </xf>
    <xf numFmtId="0" fontId="0" fillId="0" borderId="3" xfId="0" applyBorder="1" applyAlignment="1">
      <alignment horizontal="right"/>
    </xf>
    <xf numFmtId="0" fontId="0" fillId="0" borderId="3" xfId="0" applyBorder="1"/>
    <xf numFmtId="0" fontId="3" fillId="0" borderId="14" xfId="0" applyFont="1" applyBorder="1" applyAlignment="1">
      <alignment horizontal="center" textRotation="90" shrinkToFit="1"/>
    </xf>
    <xf numFmtId="0" fontId="0" fillId="0" borderId="1" xfId="0" applyNumberFormat="1" applyBorder="1" applyAlignment="1" applyProtection="1">
      <alignment shrinkToFit="1"/>
      <protection locked="0"/>
    </xf>
    <xf numFmtId="0" fontId="17" fillId="0" borderId="0" xfId="0" applyFont="1" applyProtection="1">
      <protection locked="0"/>
    </xf>
    <xf numFmtId="0" fontId="0" fillId="0" borderId="0" xfId="0"/>
    <xf numFmtId="0" fontId="1" fillId="2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0" fillId="0" borderId="0" xfId="0" applyBorder="1"/>
    <xf numFmtId="0" fontId="15" fillId="0" borderId="0" xfId="1" applyProtection="1">
      <protection locked="0"/>
    </xf>
    <xf numFmtId="0" fontId="15" fillId="0" borderId="0" xfId="1"/>
    <xf numFmtId="0" fontId="0" fillId="3" borderId="0" xfId="0" applyFill="1"/>
    <xf numFmtId="1" fontId="28" fillId="0" borderId="4" xfId="0" applyNumberFormat="1" applyFont="1" applyBorder="1" applyAlignment="1" applyProtection="1">
      <alignment horizontal="centerContinuous" shrinkToFit="1"/>
      <protection locked="0"/>
    </xf>
    <xf numFmtId="0" fontId="28" fillId="0" borderId="1" xfId="0" applyFont="1" applyBorder="1" applyAlignment="1" applyProtection="1">
      <alignment shrinkToFit="1"/>
      <protection locked="0"/>
    </xf>
    <xf numFmtId="0" fontId="28" fillId="0" borderId="8" xfId="0" applyFont="1" applyFill="1" applyBorder="1" applyAlignment="1" applyProtection="1">
      <alignment horizontal="left" shrinkToFit="1"/>
      <protection locked="0"/>
    </xf>
    <xf numFmtId="0" fontId="0" fillId="0" borderId="7" xfId="0" applyBorder="1" applyAlignment="1" applyProtection="1">
      <alignment shrinkToFit="1"/>
      <protection locked="0"/>
    </xf>
    <xf numFmtId="0" fontId="18" fillId="0" borderId="7" xfId="0" applyFont="1" applyBorder="1" applyProtection="1">
      <protection locked="0"/>
    </xf>
    <xf numFmtId="0" fontId="18" fillId="0" borderId="6" xfId="0" applyFont="1" applyBorder="1" applyProtection="1">
      <protection locked="0"/>
    </xf>
    <xf numFmtId="0" fontId="18" fillId="0" borderId="9" xfId="0" applyFont="1" applyBorder="1" applyProtection="1">
      <protection locked="0"/>
    </xf>
    <xf numFmtId="0" fontId="22" fillId="0" borderId="6" xfId="0" applyFont="1" applyBorder="1" applyProtection="1">
      <protection locked="0"/>
    </xf>
    <xf numFmtId="0" fontId="32" fillId="0" borderId="3" xfId="0" applyFont="1" applyBorder="1" applyProtection="1">
      <protection locked="0"/>
    </xf>
    <xf numFmtId="0" fontId="0" fillId="0" borderId="33" xfId="0" applyBorder="1"/>
    <xf numFmtId="0" fontId="0" fillId="0" borderId="34" xfId="0" applyBorder="1"/>
    <xf numFmtId="0" fontId="20" fillId="0" borderId="13" xfId="0" applyFont="1" applyBorder="1" applyAlignment="1">
      <alignment horizontal="center" textRotation="90" shrinkToFit="1"/>
    </xf>
    <xf numFmtId="0" fontId="28" fillId="0" borderId="1" xfId="0" applyFont="1" applyBorder="1" applyAlignment="1" applyProtection="1">
      <alignment horizontal="left" shrinkToFit="1"/>
      <protection locked="0"/>
    </xf>
    <xf numFmtId="0" fontId="28" fillId="0" borderId="8" xfId="0" applyFont="1" applyBorder="1" applyAlignment="1" applyProtection="1">
      <alignment horizontal="left" shrinkToFit="1"/>
      <protection locked="0"/>
    </xf>
    <xf numFmtId="0" fontId="30" fillId="0" borderId="7" xfId="0" applyFont="1" applyBorder="1" applyAlignment="1" applyProtection="1">
      <alignment shrinkToFit="1"/>
      <protection locked="0"/>
    </xf>
    <xf numFmtId="0" fontId="0" fillId="0" borderId="26" xfId="0" applyBorder="1" applyAlignment="1" applyProtection="1">
      <alignment shrinkToFit="1"/>
      <protection locked="0"/>
    </xf>
    <xf numFmtId="0" fontId="0" fillId="0" borderId="25" xfId="0" applyBorder="1" applyAlignment="1">
      <alignment shrinkToFit="1"/>
    </xf>
    <xf numFmtId="0" fontId="0" fillId="0" borderId="18" xfId="0" applyBorder="1" applyAlignment="1">
      <alignment shrinkToFit="1"/>
    </xf>
    <xf numFmtId="0" fontId="17" fillId="0" borderId="26" xfId="0" applyFont="1" applyBorder="1" applyAlignment="1" applyProtection="1">
      <alignment shrinkToFit="1"/>
      <protection locked="0"/>
    </xf>
    <xf numFmtId="0" fontId="17" fillId="0" borderId="25" xfId="0" applyFont="1" applyBorder="1" applyAlignment="1">
      <alignment shrinkToFit="1"/>
    </xf>
    <xf numFmtId="0" fontId="17" fillId="0" borderId="18" xfId="0" applyFont="1" applyBorder="1" applyAlignment="1">
      <alignment shrinkToFit="1"/>
    </xf>
    <xf numFmtId="0" fontId="4" fillId="0" borderId="35" xfId="0" applyFont="1" applyBorder="1" applyAlignment="1" applyProtection="1">
      <alignment horizontal="center" textRotation="90" shrinkToFit="1"/>
      <protection locked="0"/>
    </xf>
    <xf numFmtId="0" fontId="4" fillId="0" borderId="36" xfId="0" applyFont="1" applyBorder="1" applyAlignment="1" applyProtection="1">
      <alignment horizontal="center" textRotation="90" shrinkToFit="1"/>
      <protection locked="0"/>
    </xf>
    <xf numFmtId="0" fontId="4" fillId="0" borderId="35" xfId="0" applyFont="1" applyBorder="1" applyAlignment="1" applyProtection="1">
      <alignment horizontal="center" textRotation="90"/>
      <protection locked="0"/>
    </xf>
    <xf numFmtId="0" fontId="4" fillId="0" borderId="36" xfId="0" applyFont="1" applyBorder="1" applyAlignment="1" applyProtection="1">
      <alignment horizontal="center" textRotation="90"/>
      <protection locked="0"/>
    </xf>
    <xf numFmtId="0" fontId="33" fillId="0" borderId="26" xfId="0" applyFont="1" applyBorder="1" applyAlignment="1" applyProtection="1">
      <alignment horizontal="center"/>
      <protection locked="0"/>
    </xf>
    <xf numFmtId="0" fontId="33" fillId="0" borderId="18" xfId="0" applyFont="1" applyBorder="1" applyAlignment="1" applyProtection="1">
      <alignment horizontal="center"/>
      <protection locked="0"/>
    </xf>
    <xf numFmtId="1" fontId="28" fillId="0" borderId="26" xfId="0" applyNumberFormat="1" applyFont="1" applyBorder="1" applyAlignment="1" applyProtection="1">
      <alignment horizontal="center" shrinkToFit="1"/>
      <protection locked="0"/>
    </xf>
    <xf numFmtId="0" fontId="0" fillId="0" borderId="25" xfId="0" applyBorder="1" applyAlignment="1">
      <alignment horizontal="center" shrinkToFit="1"/>
    </xf>
    <xf numFmtId="0" fontId="0" fillId="0" borderId="18" xfId="0" applyBorder="1" applyAlignment="1">
      <alignment horizontal="center" shrinkToFit="1"/>
    </xf>
    <xf numFmtId="0" fontId="1" fillId="0" borderId="31" xfId="0" applyFont="1" applyBorder="1" applyAlignment="1">
      <alignment horizontal="center" vertical="center" textRotation="1" shrinkToFit="1"/>
    </xf>
    <xf numFmtId="0" fontId="0" fillId="0" borderId="27" xfId="0" applyBorder="1" applyAlignment="1">
      <alignment horizontal="center" vertical="center" textRotation="1" shrinkToFit="1"/>
    </xf>
    <xf numFmtId="0" fontId="0" fillId="0" borderId="30" xfId="0" applyBorder="1" applyAlignment="1">
      <alignment horizontal="center" vertical="center" textRotation="1" shrinkToFit="1"/>
    </xf>
    <xf numFmtId="0" fontId="18" fillId="0" borderId="26" xfId="0" applyFont="1" applyBorder="1" applyAlignment="1" applyProtection="1">
      <alignment shrinkToFit="1"/>
      <protection locked="0"/>
    </xf>
    <xf numFmtId="0" fontId="18" fillId="0" borderId="25" xfId="0" applyFont="1" applyBorder="1" applyAlignment="1">
      <alignment shrinkToFit="1"/>
    </xf>
    <xf numFmtId="0" fontId="18" fillId="0" borderId="18" xfId="0" applyFont="1" applyBorder="1" applyAlignment="1">
      <alignment shrinkToFit="1"/>
    </xf>
    <xf numFmtId="0" fontId="17" fillId="0" borderId="32" xfId="0" applyFont="1" applyBorder="1" applyAlignment="1" applyProtection="1">
      <alignment shrinkToFit="1"/>
      <protection locked="0"/>
    </xf>
    <xf numFmtId="0" fontId="17" fillId="0" borderId="28" xfId="0" applyFont="1" applyBorder="1" applyAlignment="1">
      <alignment shrinkToFit="1"/>
    </xf>
    <xf numFmtId="0" fontId="17" fillId="0" borderId="29" xfId="0" applyFont="1" applyBorder="1" applyAlignment="1">
      <alignment shrinkToFit="1"/>
    </xf>
  </cellXfs>
  <cellStyles count="4">
    <cellStyle name="Гиперссылка" xfId="1" builtinId="8"/>
    <cellStyle name="Обычный" xfId="0" builtinId="0"/>
    <cellStyle name="Обычный 2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1"/>
  <sheetViews>
    <sheetView topLeftCell="A12" zoomScale="80" zoomScaleNormal="80" workbookViewId="0">
      <selection activeCell="M34" sqref="M34"/>
    </sheetView>
  </sheetViews>
  <sheetFormatPr defaultRowHeight="15" x14ac:dyDescent="0.25"/>
  <cols>
    <col min="1" max="1" width="2.42578125" customWidth="1"/>
    <col min="2" max="2" width="18.85546875" customWidth="1"/>
    <col min="3" max="44" width="2.7109375" customWidth="1"/>
    <col min="45" max="45" width="2.5703125" customWidth="1"/>
    <col min="46" max="58" width="2.7109375" customWidth="1"/>
    <col min="59" max="60" width="3.42578125" customWidth="1"/>
    <col min="61" max="61" width="3.140625" customWidth="1"/>
    <col min="62" max="62" width="3.28515625" customWidth="1"/>
    <col min="63" max="63" width="3.42578125" customWidth="1"/>
    <col min="64" max="64" width="3.140625" customWidth="1"/>
    <col min="65" max="67" width="3" customWidth="1"/>
    <col min="68" max="68" width="3.28515625" customWidth="1"/>
    <col min="69" max="69" width="3.42578125" customWidth="1"/>
    <col min="70" max="70" width="3" customWidth="1"/>
  </cols>
  <sheetData>
    <row r="1" spans="1:71" ht="18.75" x14ac:dyDescent="0.3">
      <c r="B1" s="43"/>
      <c r="C1" s="44"/>
      <c r="D1" s="43"/>
      <c r="E1" s="43"/>
      <c r="F1" s="43"/>
      <c r="G1" s="43"/>
      <c r="H1" s="43"/>
      <c r="I1" s="43"/>
      <c r="J1" s="43"/>
      <c r="K1" s="43"/>
      <c r="L1" s="43" t="s">
        <v>0</v>
      </c>
      <c r="M1" s="43"/>
      <c r="N1" s="43"/>
      <c r="O1" s="43"/>
      <c r="P1" s="164" t="s">
        <v>62</v>
      </c>
      <c r="Q1" s="164"/>
      <c r="R1" s="164"/>
      <c r="S1" s="164"/>
      <c r="T1" s="164"/>
      <c r="U1" s="164"/>
      <c r="V1" s="170"/>
      <c r="W1" s="170"/>
      <c r="X1" s="170"/>
      <c r="Y1" s="163" t="s">
        <v>60</v>
      </c>
      <c r="Z1" s="163"/>
      <c r="AA1" s="163"/>
      <c r="AB1" s="163"/>
      <c r="AC1" s="163"/>
      <c r="AD1" s="165"/>
      <c r="AE1" s="163" t="s">
        <v>1</v>
      </c>
      <c r="AF1" s="165"/>
      <c r="AG1" s="45"/>
      <c r="AH1" s="45"/>
      <c r="AI1" s="45"/>
      <c r="AJ1" s="47"/>
      <c r="AK1" s="47"/>
      <c r="AL1" s="47"/>
      <c r="AM1" s="47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166"/>
      <c r="BE1" s="168" t="s">
        <v>58</v>
      </c>
      <c r="BF1" s="166"/>
      <c r="BG1" s="166"/>
      <c r="BH1" s="166"/>
      <c r="BI1" s="166"/>
      <c r="BJ1" s="166"/>
      <c r="BK1" s="166"/>
      <c r="BL1" s="166"/>
      <c r="BM1" s="166"/>
      <c r="BN1" s="166"/>
      <c r="BO1" s="166"/>
      <c r="BP1" s="166"/>
      <c r="BQ1" s="166"/>
      <c r="BR1" s="166"/>
      <c r="BS1" s="166"/>
    </row>
    <row r="2" spans="1:71" ht="18.75" x14ac:dyDescent="0.3">
      <c r="B2" s="44" t="s">
        <v>33</v>
      </c>
      <c r="C2" s="44" t="s">
        <v>43</v>
      </c>
      <c r="D2" s="44"/>
      <c r="E2" s="44"/>
      <c r="F2" s="44"/>
      <c r="G2" s="44"/>
      <c r="H2" s="43"/>
      <c r="I2" s="43"/>
      <c r="J2" s="43"/>
      <c r="K2" s="48"/>
      <c r="L2" s="43"/>
      <c r="M2" s="43"/>
      <c r="N2" s="43"/>
      <c r="O2" s="43"/>
      <c r="P2" s="43"/>
      <c r="Q2" s="43"/>
      <c r="R2" s="43"/>
      <c r="S2" s="45" t="s">
        <v>2</v>
      </c>
      <c r="T2" s="45"/>
      <c r="U2" s="45"/>
      <c r="V2" s="45"/>
      <c r="W2" s="45"/>
      <c r="X2" s="45"/>
      <c r="Y2" s="43" t="s">
        <v>3</v>
      </c>
      <c r="Z2" s="43"/>
      <c r="AA2" s="43"/>
      <c r="AB2" s="48"/>
      <c r="AC2" s="43"/>
      <c r="AD2" s="43"/>
      <c r="AE2" s="43" t="s">
        <v>4</v>
      </c>
      <c r="AF2" s="43"/>
      <c r="AG2" s="43"/>
      <c r="AH2" s="43"/>
      <c r="AI2" s="43"/>
      <c r="AJ2" s="48"/>
      <c r="AK2" s="48"/>
      <c r="AL2" s="48"/>
      <c r="AM2" s="48"/>
      <c r="AN2" s="48"/>
      <c r="AO2" s="161" t="s">
        <v>5</v>
      </c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48"/>
      <c r="BA2" s="48"/>
      <c r="BB2" s="48"/>
      <c r="BC2" s="48"/>
      <c r="BD2" s="166"/>
      <c r="BE2" s="169" t="s">
        <v>123</v>
      </c>
      <c r="BF2" s="162"/>
      <c r="BG2" s="162"/>
      <c r="BH2" s="162"/>
      <c r="BI2" s="162"/>
      <c r="BJ2" s="162"/>
      <c r="BK2" s="162"/>
      <c r="BL2" s="166"/>
      <c r="BM2" s="166"/>
      <c r="BN2" s="166"/>
      <c r="BO2" s="166"/>
      <c r="BP2" s="166"/>
      <c r="BQ2" s="166"/>
      <c r="BR2" s="166"/>
      <c r="BS2" s="166"/>
    </row>
    <row r="3" spans="1:71" ht="14.25" customHeight="1" thickBot="1" x14ac:dyDescent="0.3">
      <c r="B3" s="43"/>
      <c r="C3" s="49" t="s">
        <v>61</v>
      </c>
      <c r="D3" s="49"/>
      <c r="E3" s="49"/>
      <c r="F3" s="49"/>
      <c r="G3" s="49"/>
      <c r="H3" s="49"/>
      <c r="I3" s="49"/>
      <c r="J3" s="49"/>
      <c r="K3" s="46"/>
      <c r="L3" s="46"/>
      <c r="M3" s="46"/>
      <c r="N3" s="46"/>
      <c r="O3" s="46"/>
      <c r="P3" s="46"/>
      <c r="Q3" s="46"/>
      <c r="R3" s="46"/>
      <c r="S3" s="46"/>
      <c r="T3" s="45"/>
      <c r="U3" s="45"/>
      <c r="V3" s="45"/>
      <c r="W3" s="45"/>
      <c r="X3" s="45"/>
      <c r="Y3" s="45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166"/>
      <c r="BE3" s="168" t="s">
        <v>59</v>
      </c>
      <c r="BF3" s="166"/>
      <c r="BG3" s="166"/>
      <c r="BH3" s="166"/>
      <c r="BI3" s="166"/>
      <c r="BJ3" s="166"/>
      <c r="BK3" s="166"/>
      <c r="BL3" s="166"/>
      <c r="BM3" s="166"/>
      <c r="BN3" s="166"/>
      <c r="BO3" s="166"/>
      <c r="BP3" s="166"/>
      <c r="BQ3" s="166"/>
      <c r="BR3" s="166"/>
      <c r="BS3" s="166"/>
    </row>
    <row r="4" spans="1:71" ht="15.75" hidden="1" thickBot="1" x14ac:dyDescent="0.3">
      <c r="A4" s="2"/>
      <c r="B4" s="2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5"/>
      <c r="AF4" s="4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71" ht="15.75" hidden="1" customHeight="1" x14ac:dyDescent="0.25">
      <c r="A5" s="2"/>
      <c r="B5" s="2"/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5"/>
      <c r="AF5" s="4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71" s="1" customFormat="1" ht="63.75" customHeight="1" x14ac:dyDescent="0.2">
      <c r="A6" s="11"/>
      <c r="B6" s="155"/>
      <c r="C6" s="120" t="s">
        <v>34</v>
      </c>
      <c r="D6" s="135"/>
      <c r="E6" s="81"/>
      <c r="F6" s="118" t="s">
        <v>35</v>
      </c>
      <c r="G6" s="142"/>
      <c r="H6" s="81"/>
      <c r="I6" s="118" t="s">
        <v>36</v>
      </c>
      <c r="J6" s="79"/>
      <c r="K6" s="182" t="s">
        <v>122</v>
      </c>
      <c r="L6" s="118" t="s">
        <v>38</v>
      </c>
      <c r="M6" s="182" t="s">
        <v>122</v>
      </c>
      <c r="N6" s="182" t="s">
        <v>122</v>
      </c>
      <c r="O6" s="142"/>
      <c r="P6" s="143"/>
      <c r="Q6" s="141" t="s">
        <v>6</v>
      </c>
      <c r="R6" s="192" t="s">
        <v>17</v>
      </c>
      <c r="S6" s="118" t="s">
        <v>39</v>
      </c>
      <c r="T6" s="119"/>
      <c r="U6" s="90"/>
      <c r="V6" s="118" t="s">
        <v>40</v>
      </c>
      <c r="W6" s="135"/>
      <c r="X6" s="81"/>
      <c r="Y6" s="120" t="s">
        <v>41</v>
      </c>
      <c r="Z6" s="119"/>
      <c r="AA6" s="90"/>
      <c r="AB6" s="118" t="s">
        <v>42</v>
      </c>
      <c r="AC6" s="79"/>
      <c r="AD6" s="131"/>
      <c r="AE6" s="148" t="s">
        <v>7</v>
      </c>
      <c r="AF6" s="194" t="s">
        <v>17</v>
      </c>
      <c r="AG6" s="80"/>
      <c r="AH6" s="79"/>
      <c r="AI6" s="79"/>
      <c r="AJ6" s="79"/>
      <c r="AK6" s="79"/>
      <c r="AL6" s="79"/>
      <c r="AM6" s="79"/>
      <c r="AN6" s="142" t="s">
        <v>57</v>
      </c>
      <c r="AO6" s="159" t="s">
        <v>56</v>
      </c>
      <c r="AP6" s="201" t="s">
        <v>33</v>
      </c>
      <c r="AQ6" s="202"/>
      <c r="AR6" s="202"/>
      <c r="AS6" s="202"/>
      <c r="AT6" s="202"/>
      <c r="AU6" s="202"/>
      <c r="AV6" s="202"/>
      <c r="AW6" s="202"/>
      <c r="AX6" s="203"/>
      <c r="AY6" s="115" t="s">
        <v>19</v>
      </c>
      <c r="AZ6" s="111" t="s">
        <v>20</v>
      </c>
      <c r="BA6" s="111" t="s">
        <v>21</v>
      </c>
      <c r="BB6" s="111" t="s">
        <v>22</v>
      </c>
      <c r="BC6" s="111" t="s">
        <v>23</v>
      </c>
      <c r="BD6" s="112" t="s">
        <v>24</v>
      </c>
      <c r="BE6" s="113" t="s">
        <v>25</v>
      </c>
      <c r="BF6" s="111" t="s">
        <v>26</v>
      </c>
      <c r="BG6" s="111" t="s">
        <v>27</v>
      </c>
      <c r="BH6" s="112" t="s">
        <v>28</v>
      </c>
      <c r="BI6" s="111" t="s">
        <v>29</v>
      </c>
      <c r="BJ6" s="114" t="s">
        <v>30</v>
      </c>
      <c r="BK6" s="113" t="s">
        <v>31</v>
      </c>
      <c r="BL6" s="116" t="s">
        <v>32</v>
      </c>
      <c r="BM6" s="117" t="s">
        <v>16</v>
      </c>
      <c r="BN6" s="50" t="s">
        <v>11</v>
      </c>
      <c r="BO6" s="51" t="s">
        <v>12</v>
      </c>
      <c r="BP6" s="52" t="s">
        <v>13</v>
      </c>
      <c r="BQ6" s="53" t="s">
        <v>14</v>
      </c>
      <c r="BR6" s="54" t="s">
        <v>15</v>
      </c>
      <c r="BS6" s="55" t="s">
        <v>18</v>
      </c>
    </row>
    <row r="7" spans="1:71" ht="18" customHeight="1" x14ac:dyDescent="0.3">
      <c r="A7" s="12"/>
      <c r="B7" s="156" t="s">
        <v>8</v>
      </c>
      <c r="C7" s="56" t="s">
        <v>9</v>
      </c>
      <c r="D7" s="57" t="s">
        <v>10</v>
      </c>
      <c r="E7" s="84" t="s">
        <v>10</v>
      </c>
      <c r="F7" s="56" t="s">
        <v>9</v>
      </c>
      <c r="G7" s="58" t="s">
        <v>10</v>
      </c>
      <c r="H7" s="146" t="s">
        <v>10</v>
      </c>
      <c r="I7" s="56" t="s">
        <v>9</v>
      </c>
      <c r="J7" s="145" t="s">
        <v>10</v>
      </c>
      <c r="K7" s="184" t="s">
        <v>121</v>
      </c>
      <c r="L7" s="56" t="s">
        <v>9</v>
      </c>
      <c r="M7" s="183" t="s">
        <v>121</v>
      </c>
      <c r="N7" s="183" t="s">
        <v>121</v>
      </c>
      <c r="O7" s="172" t="s">
        <v>37</v>
      </c>
      <c r="P7" s="173" t="s">
        <v>37</v>
      </c>
      <c r="Q7" s="140"/>
      <c r="R7" s="193"/>
      <c r="S7" s="56" t="s">
        <v>9</v>
      </c>
      <c r="T7" s="57" t="s">
        <v>10</v>
      </c>
      <c r="U7" s="59" t="s">
        <v>10</v>
      </c>
      <c r="V7" s="136" t="s">
        <v>9</v>
      </c>
      <c r="W7" s="58" t="s">
        <v>10</v>
      </c>
      <c r="X7" s="84" t="s">
        <v>10</v>
      </c>
      <c r="Y7" s="72" t="s">
        <v>9</v>
      </c>
      <c r="Z7" s="57" t="s">
        <v>10</v>
      </c>
      <c r="AA7" s="59" t="s">
        <v>10</v>
      </c>
      <c r="AB7" s="56" t="s">
        <v>9</v>
      </c>
      <c r="AC7" s="58" t="s">
        <v>10</v>
      </c>
      <c r="AD7" s="132" t="s">
        <v>10</v>
      </c>
      <c r="AE7" s="129"/>
      <c r="AF7" s="195"/>
      <c r="AG7" s="171" t="s">
        <v>37</v>
      </c>
      <c r="AH7" s="62" t="s">
        <v>37</v>
      </c>
      <c r="AI7" s="62" t="s">
        <v>37</v>
      </c>
      <c r="AJ7" s="62" t="s">
        <v>37</v>
      </c>
      <c r="AK7" s="62" t="s">
        <v>37</v>
      </c>
      <c r="AL7" s="122" t="s">
        <v>53</v>
      </c>
      <c r="AM7" s="121"/>
      <c r="AN7" s="122"/>
      <c r="AO7" s="125"/>
      <c r="AP7" s="198" t="s">
        <v>18</v>
      </c>
      <c r="AQ7" s="199"/>
      <c r="AR7" s="199"/>
      <c r="AS7" s="199"/>
      <c r="AT7" s="199"/>
      <c r="AU7" s="199"/>
      <c r="AV7" s="199"/>
      <c r="AW7" s="199"/>
      <c r="AX7" s="200"/>
      <c r="AY7" s="95" t="s">
        <v>55</v>
      </c>
      <c r="AZ7" s="61"/>
      <c r="BA7" s="61"/>
      <c r="BB7" s="61" t="s">
        <v>44</v>
      </c>
      <c r="BC7" s="61" t="s">
        <v>45</v>
      </c>
      <c r="BD7" s="61" t="s">
        <v>46</v>
      </c>
      <c r="BE7" s="61" t="s">
        <v>47</v>
      </c>
      <c r="BF7" s="61" t="s">
        <v>46</v>
      </c>
      <c r="BG7" s="121" t="s">
        <v>48</v>
      </c>
      <c r="BH7" s="121" t="s">
        <v>49</v>
      </c>
      <c r="BI7" s="61" t="s">
        <v>50</v>
      </c>
      <c r="BJ7" s="61" t="s">
        <v>51</v>
      </c>
      <c r="BK7" s="124" t="s">
        <v>54</v>
      </c>
      <c r="BL7" s="96" t="s">
        <v>52</v>
      </c>
      <c r="BM7" s="69"/>
      <c r="BN7" s="196"/>
      <c r="BO7" s="197"/>
      <c r="BP7" s="27"/>
      <c r="BQ7" s="23"/>
      <c r="BR7" s="39"/>
      <c r="BS7" s="63"/>
    </row>
    <row r="8" spans="1:71" ht="17.25" customHeight="1" x14ac:dyDescent="0.25">
      <c r="A8" s="13"/>
      <c r="B8" s="41" t="s">
        <v>63</v>
      </c>
      <c r="C8" s="17">
        <v>1</v>
      </c>
      <c r="D8" s="18">
        <v>1</v>
      </c>
      <c r="E8" s="76">
        <v>1</v>
      </c>
      <c r="F8" s="17"/>
      <c r="G8" s="19">
        <v>4</v>
      </c>
      <c r="H8" s="76"/>
      <c r="I8" s="22"/>
      <c r="J8" s="19"/>
      <c r="K8" s="77">
        <v>5</v>
      </c>
      <c r="L8" s="133"/>
      <c r="M8" s="20">
        <v>4</v>
      </c>
      <c r="N8" s="21">
        <v>3</v>
      </c>
      <c r="O8" s="19">
        <v>3</v>
      </c>
      <c r="P8" s="85">
        <v>4</v>
      </c>
      <c r="Q8" s="130">
        <f t="shared" ref="Q8:Q30" si="0">IF(SUM(C8:P8)&lt;=21,SUM(C8:P8),21)</f>
        <v>21</v>
      </c>
      <c r="R8" s="64">
        <f t="shared" ref="R8:R30" si="1">IF(Q8&lt;7,0,IF(Q8&lt;14,1,2))</f>
        <v>2</v>
      </c>
      <c r="S8" s="22"/>
      <c r="T8" s="21">
        <v>1</v>
      </c>
      <c r="U8" s="126"/>
      <c r="V8" s="133"/>
      <c r="W8" s="20">
        <v>1</v>
      </c>
      <c r="X8" s="85">
        <v>5</v>
      </c>
      <c r="Y8" s="73"/>
      <c r="Z8" s="21">
        <v>4</v>
      </c>
      <c r="AA8" s="126"/>
      <c r="AB8" s="133"/>
      <c r="AC8" s="20"/>
      <c r="AD8" s="85"/>
      <c r="AE8" s="130">
        <f t="shared" ref="AE8:AE30" si="2">IF(SUM(S8:AD8,Q8)&lt;=39,SUM(S8:AD8,Q8),39)</f>
        <v>32</v>
      </c>
      <c r="AF8" s="64">
        <f t="shared" ref="AF8:AF30" si="3">IF(AE8&lt;15,0,IF(AE8&lt;30,1,2))</f>
        <v>2</v>
      </c>
      <c r="AG8" s="22"/>
      <c r="AH8" s="21"/>
      <c r="AI8" s="25"/>
      <c r="AJ8" s="25"/>
      <c r="AK8" s="25"/>
      <c r="AL8" s="160"/>
      <c r="AM8" s="25"/>
      <c r="AN8" s="25"/>
      <c r="AO8" s="123"/>
      <c r="AP8" s="189" t="s">
        <v>130</v>
      </c>
      <c r="AQ8" s="190"/>
      <c r="AR8" s="190"/>
      <c r="AS8" s="190"/>
      <c r="AT8" s="190"/>
      <c r="AU8" s="190"/>
      <c r="AV8" s="190"/>
      <c r="AW8" s="190"/>
      <c r="AX8" s="191"/>
      <c r="AY8" s="37"/>
      <c r="AZ8" s="38"/>
      <c r="BA8" s="38"/>
      <c r="BB8" s="38"/>
      <c r="BC8" s="38"/>
      <c r="BD8" s="38"/>
      <c r="BE8" s="23"/>
      <c r="BF8" s="99"/>
      <c r="BG8" s="38"/>
      <c r="BH8" s="38"/>
      <c r="BI8" s="102"/>
      <c r="BJ8" s="103"/>
      <c r="BK8" s="104"/>
      <c r="BL8" s="39"/>
      <c r="BM8" s="93">
        <f>IF(SUM(AE8,AY8:BL8,AG8:AO8)&lt;=80,SUM(AE8,AY8:BL8,AG8:AO8),80)</f>
        <v>32</v>
      </c>
      <c r="BN8" s="37"/>
      <c r="BO8" s="38"/>
      <c r="BP8" s="65">
        <f>IF(SUM(BM8,BN8:BO8)&lt;=100,SUM(BM8,BN8:BO8),100)</f>
        <v>32</v>
      </c>
      <c r="BQ8" s="66" t="str">
        <f t="shared" ref="BQ8:BQ30" si="4">IF(BP8&lt;25,"F",IF(BP8&lt;50,"FX",IF(BP8&lt;60,"E",IF(BP8&lt;64,"D-",IF(BP8&lt;67,"D",IF(BP8&lt;70,"D+",IF(BP8&lt;74,"C-",IF(BP8&lt;77,"C",IF(BP8&lt;80,"C+",IF(BP8&lt;84,"B-",IF(BP8&lt;87,"B",IF(BP8&lt;90,"B+",IF(BP8&lt;94,"A-",IF(BP8&lt;97,"A","A+"))))))))))))))</f>
        <v>FX</v>
      </c>
      <c r="BR8" s="67">
        <f>IF(BP8&lt;50,2,IF(BP8&lt;74,3,IF(BP8&lt;87,4,5)))</f>
        <v>2</v>
      </c>
      <c r="BS8" s="41"/>
    </row>
    <row r="9" spans="1:71" ht="15.75" customHeight="1" x14ac:dyDescent="0.25">
      <c r="A9" s="13"/>
      <c r="B9" s="41" t="s">
        <v>64</v>
      </c>
      <c r="C9" s="22"/>
      <c r="D9" s="23"/>
      <c r="E9" s="77"/>
      <c r="F9" s="22"/>
      <c r="G9" s="20">
        <v>4</v>
      </c>
      <c r="H9" s="77"/>
      <c r="I9" s="22"/>
      <c r="J9" s="20"/>
      <c r="K9" s="77">
        <v>5</v>
      </c>
      <c r="L9" s="133"/>
      <c r="M9" s="20">
        <v>4</v>
      </c>
      <c r="N9" s="21">
        <v>4</v>
      </c>
      <c r="O9" s="19">
        <v>3</v>
      </c>
      <c r="P9" s="85"/>
      <c r="Q9" s="130">
        <f t="shared" si="0"/>
        <v>20</v>
      </c>
      <c r="R9" s="64">
        <f t="shared" si="1"/>
        <v>2</v>
      </c>
      <c r="S9" s="22"/>
      <c r="T9" s="21">
        <v>1</v>
      </c>
      <c r="U9" s="91"/>
      <c r="V9" s="133"/>
      <c r="W9" s="20">
        <v>1</v>
      </c>
      <c r="X9" s="85">
        <v>4</v>
      </c>
      <c r="Y9" s="82"/>
      <c r="Z9" s="21">
        <v>5</v>
      </c>
      <c r="AA9" s="126"/>
      <c r="AB9" s="133"/>
      <c r="AC9" s="20"/>
      <c r="AD9" s="85"/>
      <c r="AE9" s="130">
        <f t="shared" si="2"/>
        <v>31</v>
      </c>
      <c r="AF9" s="64">
        <f t="shared" si="3"/>
        <v>2</v>
      </c>
      <c r="AG9" s="22"/>
      <c r="AH9" s="21"/>
      <c r="AI9" s="25"/>
      <c r="AJ9" s="25"/>
      <c r="AK9" s="25"/>
      <c r="AL9" s="25"/>
      <c r="AM9" s="25"/>
      <c r="AN9" s="25"/>
      <c r="AO9" s="123"/>
      <c r="AP9" s="189" t="s">
        <v>127</v>
      </c>
      <c r="AQ9" s="187"/>
      <c r="AR9" s="187"/>
      <c r="AS9" s="187"/>
      <c r="AT9" s="187"/>
      <c r="AU9" s="187"/>
      <c r="AV9" s="187"/>
      <c r="AW9" s="187"/>
      <c r="AX9" s="188"/>
      <c r="AY9" s="27"/>
      <c r="AZ9" s="23"/>
      <c r="BA9" s="23"/>
      <c r="BB9" s="23"/>
      <c r="BC9" s="23"/>
      <c r="BD9" s="23"/>
      <c r="BE9" s="23"/>
      <c r="BF9" s="99"/>
      <c r="BG9" s="23"/>
      <c r="BH9" s="23"/>
      <c r="BI9" s="102"/>
      <c r="BJ9" s="103"/>
      <c r="BK9" s="104"/>
      <c r="BL9" s="39"/>
      <c r="BM9" s="93">
        <f>IF(SUM(AE9,AY9:BL9,AG9:AO9)&lt;=80,SUM(AE9,AY9:BL9,AG9:AO9),80)</f>
        <v>31</v>
      </c>
      <c r="BN9" s="27"/>
      <c r="BO9" s="23"/>
      <c r="BP9" s="65">
        <f t="shared" ref="BP9:BP30" si="5">IF(SUM(BM9,BN9:BO9)&lt;=100,SUM(BM9,BN9:BO9),100)</f>
        <v>31</v>
      </c>
      <c r="BQ9" s="66" t="str">
        <f t="shared" si="4"/>
        <v>FX</v>
      </c>
      <c r="BR9" s="67">
        <f t="shared" ref="BR9:BR30" si="6">IF(BP9&lt;50,2,IF(BP9&lt;74,3,IF(BP9&lt;87,4,5)))</f>
        <v>2</v>
      </c>
      <c r="BS9" s="41"/>
    </row>
    <row r="10" spans="1:71" ht="15" customHeight="1" x14ac:dyDescent="0.25">
      <c r="A10" s="13"/>
      <c r="B10" s="41" t="s">
        <v>65</v>
      </c>
      <c r="C10" s="17">
        <v>1</v>
      </c>
      <c r="D10" s="18">
        <v>1</v>
      </c>
      <c r="E10" s="76">
        <v>1</v>
      </c>
      <c r="F10" s="17"/>
      <c r="G10" s="19">
        <v>4</v>
      </c>
      <c r="H10" s="76"/>
      <c r="I10" s="22"/>
      <c r="J10" s="19"/>
      <c r="K10" s="77"/>
      <c r="L10" s="133"/>
      <c r="M10" s="20"/>
      <c r="N10" s="21"/>
      <c r="O10" s="19"/>
      <c r="P10" s="85">
        <v>5</v>
      </c>
      <c r="Q10" s="130">
        <f t="shared" si="0"/>
        <v>12</v>
      </c>
      <c r="R10" s="64">
        <f t="shared" si="1"/>
        <v>1</v>
      </c>
      <c r="S10" s="22"/>
      <c r="T10" s="21">
        <v>1</v>
      </c>
      <c r="U10" s="126"/>
      <c r="V10" s="133"/>
      <c r="W10" s="20"/>
      <c r="X10" s="85">
        <v>4</v>
      </c>
      <c r="Y10" s="82"/>
      <c r="Z10" s="21"/>
      <c r="AA10" s="126"/>
      <c r="AB10" s="133"/>
      <c r="AC10" s="20"/>
      <c r="AD10" s="85"/>
      <c r="AE10" s="130">
        <f t="shared" si="2"/>
        <v>17</v>
      </c>
      <c r="AF10" s="64">
        <f t="shared" si="3"/>
        <v>1</v>
      </c>
      <c r="AG10" s="22"/>
      <c r="AH10" s="21"/>
      <c r="AI10" s="25"/>
      <c r="AJ10" s="25"/>
      <c r="AK10" s="25"/>
      <c r="AL10" s="25"/>
      <c r="AM10" s="25"/>
      <c r="AN10" s="25"/>
      <c r="AO10" s="123"/>
      <c r="AP10" s="189" t="s">
        <v>91</v>
      </c>
      <c r="AQ10" s="190"/>
      <c r="AR10" s="190"/>
      <c r="AS10" s="190"/>
      <c r="AT10" s="190"/>
      <c r="AU10" s="190"/>
      <c r="AV10" s="190"/>
      <c r="AW10" s="190"/>
      <c r="AX10" s="191"/>
      <c r="AY10" s="37"/>
      <c r="AZ10" s="38"/>
      <c r="BA10" s="38"/>
      <c r="BB10" s="38"/>
      <c r="BC10" s="23"/>
      <c r="BD10" s="23"/>
      <c r="BE10" s="23"/>
      <c r="BF10" s="99"/>
      <c r="BG10" s="38"/>
      <c r="BH10" s="38"/>
      <c r="BI10" s="102"/>
      <c r="BJ10" s="103"/>
      <c r="BK10" s="104"/>
      <c r="BL10" s="39"/>
      <c r="BM10" s="93">
        <f>IF(SUM(AE10,AY10:BL10,AG10:AO10)&lt;=80,SUM(AE10,AY10:BL10,AG10:AO10),80)</f>
        <v>17</v>
      </c>
      <c r="BN10" s="37"/>
      <c r="BO10" s="38"/>
      <c r="BP10" s="65">
        <f t="shared" si="5"/>
        <v>17</v>
      </c>
      <c r="BQ10" s="66" t="str">
        <f t="shared" si="4"/>
        <v>F</v>
      </c>
      <c r="BR10" s="67">
        <f t="shared" si="6"/>
        <v>2</v>
      </c>
      <c r="BS10" s="41"/>
    </row>
    <row r="11" spans="1:71" ht="15" customHeight="1" x14ac:dyDescent="0.25">
      <c r="A11" s="13"/>
      <c r="B11" s="41" t="s">
        <v>66</v>
      </c>
      <c r="C11" s="17">
        <v>1</v>
      </c>
      <c r="D11" s="18">
        <v>1</v>
      </c>
      <c r="E11" s="76">
        <v>1</v>
      </c>
      <c r="F11" s="17"/>
      <c r="G11" s="19"/>
      <c r="H11" s="147"/>
      <c r="I11" s="22"/>
      <c r="J11" s="19"/>
      <c r="K11" s="77">
        <v>5</v>
      </c>
      <c r="L11" s="133"/>
      <c r="M11" s="20">
        <v>5</v>
      </c>
      <c r="N11" s="21">
        <v>3</v>
      </c>
      <c r="O11" s="19">
        <v>4</v>
      </c>
      <c r="P11" s="85"/>
      <c r="Q11" s="130">
        <f t="shared" si="0"/>
        <v>20</v>
      </c>
      <c r="R11" s="64">
        <f t="shared" si="1"/>
        <v>2</v>
      </c>
      <c r="S11" s="22"/>
      <c r="T11" s="21">
        <v>1</v>
      </c>
      <c r="U11" s="126"/>
      <c r="V11" s="133"/>
      <c r="W11" s="20">
        <v>1</v>
      </c>
      <c r="X11" s="85">
        <v>4</v>
      </c>
      <c r="Y11" s="82"/>
      <c r="Z11" s="21">
        <v>5</v>
      </c>
      <c r="AA11" s="126"/>
      <c r="AB11" s="133"/>
      <c r="AC11" s="20"/>
      <c r="AD11" s="85"/>
      <c r="AE11" s="130">
        <f t="shared" si="2"/>
        <v>31</v>
      </c>
      <c r="AF11" s="64">
        <f t="shared" si="3"/>
        <v>2</v>
      </c>
      <c r="AG11" s="22"/>
      <c r="AH11" s="21"/>
      <c r="AI11" s="25"/>
      <c r="AJ11" s="25"/>
      <c r="AK11" s="25"/>
      <c r="AL11" s="25"/>
      <c r="AM11" s="25"/>
      <c r="AN11" s="25"/>
      <c r="AO11" s="123"/>
      <c r="AP11" s="189" t="s">
        <v>125</v>
      </c>
      <c r="AQ11" s="190"/>
      <c r="AR11" s="190"/>
      <c r="AS11" s="190"/>
      <c r="AT11" s="190"/>
      <c r="AU11" s="190"/>
      <c r="AV11" s="190"/>
      <c r="AW11" s="190"/>
      <c r="AX11" s="191"/>
      <c r="AY11" s="27"/>
      <c r="AZ11" s="23"/>
      <c r="BA11" s="23"/>
      <c r="BB11" s="23"/>
      <c r="BC11" s="23"/>
      <c r="BD11" s="23"/>
      <c r="BE11" s="23"/>
      <c r="BF11" s="99"/>
      <c r="BG11" s="23"/>
      <c r="BH11" s="23"/>
      <c r="BI11" s="102"/>
      <c r="BJ11" s="103"/>
      <c r="BK11" s="104"/>
      <c r="BL11" s="39"/>
      <c r="BM11" s="93">
        <f t="shared" ref="BM11:BM30" si="7">IF(SUM(AE11,AY11:BL11,AG11:AO11)&lt;=80,SUM(AE11,AY11:BL11,AG11:AO11),80)</f>
        <v>31</v>
      </c>
      <c r="BN11" s="27"/>
      <c r="BO11" s="23"/>
      <c r="BP11" s="65">
        <f t="shared" si="5"/>
        <v>31</v>
      </c>
      <c r="BQ11" s="66" t="str">
        <f t="shared" si="4"/>
        <v>FX</v>
      </c>
      <c r="BR11" s="67">
        <f t="shared" si="6"/>
        <v>2</v>
      </c>
      <c r="BS11" s="41"/>
    </row>
    <row r="12" spans="1:71" ht="16.5" customHeight="1" x14ac:dyDescent="0.25">
      <c r="A12" s="13"/>
      <c r="B12" s="41" t="s">
        <v>67</v>
      </c>
      <c r="C12" s="17">
        <v>1</v>
      </c>
      <c r="D12" s="18">
        <v>1</v>
      </c>
      <c r="E12" s="76">
        <v>1</v>
      </c>
      <c r="F12" s="17"/>
      <c r="G12" s="19">
        <v>4</v>
      </c>
      <c r="H12" s="76"/>
      <c r="I12" s="22"/>
      <c r="J12" s="19"/>
      <c r="K12" s="77"/>
      <c r="L12" s="133"/>
      <c r="M12" s="20"/>
      <c r="N12" s="21">
        <v>1</v>
      </c>
      <c r="O12" s="19">
        <v>3</v>
      </c>
      <c r="P12" s="85"/>
      <c r="Q12" s="130">
        <f t="shared" si="0"/>
        <v>11</v>
      </c>
      <c r="R12" s="64">
        <f t="shared" si="1"/>
        <v>1</v>
      </c>
      <c r="S12" s="22"/>
      <c r="T12" s="21"/>
      <c r="U12" s="126"/>
      <c r="V12" s="133"/>
      <c r="W12" s="20"/>
      <c r="X12" s="85"/>
      <c r="Y12" s="82"/>
      <c r="Z12" s="21"/>
      <c r="AA12" s="126"/>
      <c r="AB12" s="133"/>
      <c r="AC12" s="20"/>
      <c r="AD12" s="85"/>
      <c r="AE12" s="130">
        <f t="shared" si="2"/>
        <v>11</v>
      </c>
      <c r="AF12" s="64">
        <f t="shared" si="3"/>
        <v>0</v>
      </c>
      <c r="AG12" s="22"/>
      <c r="AH12" s="21"/>
      <c r="AI12" s="25"/>
      <c r="AJ12" s="25"/>
      <c r="AK12" s="25"/>
      <c r="AL12" s="25"/>
      <c r="AM12" s="25"/>
      <c r="AN12" s="25"/>
      <c r="AO12" s="123"/>
      <c r="AP12" s="186" t="s">
        <v>89</v>
      </c>
      <c r="AQ12" s="187"/>
      <c r="AR12" s="187"/>
      <c r="AS12" s="187"/>
      <c r="AT12" s="187"/>
      <c r="AU12" s="187"/>
      <c r="AV12" s="187"/>
      <c r="AW12" s="187"/>
      <c r="AX12" s="188"/>
      <c r="AY12" s="27"/>
      <c r="AZ12" s="23"/>
      <c r="BA12" s="23"/>
      <c r="BB12" s="23"/>
      <c r="BC12" s="23"/>
      <c r="BD12" s="23"/>
      <c r="BE12" s="23"/>
      <c r="BF12" s="99"/>
      <c r="BG12" s="23"/>
      <c r="BH12" s="23"/>
      <c r="BI12" s="102"/>
      <c r="BJ12" s="103"/>
      <c r="BK12" s="104"/>
      <c r="BL12" s="39"/>
      <c r="BM12" s="93">
        <f t="shared" si="7"/>
        <v>11</v>
      </c>
      <c r="BN12" s="27"/>
      <c r="BO12" s="23"/>
      <c r="BP12" s="65">
        <f t="shared" si="5"/>
        <v>11</v>
      </c>
      <c r="BQ12" s="66" t="str">
        <f t="shared" si="4"/>
        <v>F</v>
      </c>
      <c r="BR12" s="67">
        <f t="shared" si="6"/>
        <v>2</v>
      </c>
      <c r="BS12" s="41"/>
    </row>
    <row r="13" spans="1:71" ht="15" customHeight="1" x14ac:dyDescent="0.25">
      <c r="A13" s="13"/>
      <c r="B13" s="41" t="s">
        <v>68</v>
      </c>
      <c r="C13" s="17">
        <v>1</v>
      </c>
      <c r="D13" s="18">
        <v>1</v>
      </c>
      <c r="E13" s="76">
        <v>1</v>
      </c>
      <c r="F13" s="17"/>
      <c r="G13" s="19">
        <v>4</v>
      </c>
      <c r="H13" s="76"/>
      <c r="I13" s="22"/>
      <c r="J13" s="19"/>
      <c r="K13" s="77"/>
      <c r="L13" s="133"/>
      <c r="M13" s="20">
        <v>4</v>
      </c>
      <c r="N13" s="21">
        <v>4</v>
      </c>
      <c r="O13" s="19">
        <v>4</v>
      </c>
      <c r="P13" s="85"/>
      <c r="Q13" s="130">
        <f t="shared" si="0"/>
        <v>19</v>
      </c>
      <c r="R13" s="64">
        <f t="shared" si="1"/>
        <v>2</v>
      </c>
      <c r="S13" s="22"/>
      <c r="T13" s="21">
        <v>1</v>
      </c>
      <c r="U13" s="126"/>
      <c r="V13" s="22"/>
      <c r="W13" s="20">
        <v>1</v>
      </c>
      <c r="X13" s="77">
        <v>4</v>
      </c>
      <c r="Y13" s="82"/>
      <c r="Z13" s="20">
        <v>5</v>
      </c>
      <c r="AA13" s="126"/>
      <c r="AB13" s="133"/>
      <c r="AC13" s="20"/>
      <c r="AD13" s="85"/>
      <c r="AE13" s="130">
        <f t="shared" si="2"/>
        <v>30</v>
      </c>
      <c r="AF13" s="64">
        <f t="shared" si="3"/>
        <v>2</v>
      </c>
      <c r="AG13" s="22"/>
      <c r="AH13" s="21"/>
      <c r="AI13" s="25"/>
      <c r="AJ13" s="25"/>
      <c r="AK13" s="25"/>
      <c r="AL13" s="25"/>
      <c r="AM13" s="25"/>
      <c r="AN13" s="25"/>
      <c r="AO13" s="123"/>
      <c r="AP13" s="189" t="s">
        <v>131</v>
      </c>
      <c r="AQ13" s="190"/>
      <c r="AR13" s="190"/>
      <c r="AS13" s="190"/>
      <c r="AT13" s="190"/>
      <c r="AU13" s="190"/>
      <c r="AV13" s="190"/>
      <c r="AW13" s="190"/>
      <c r="AX13" s="191"/>
      <c r="AY13" s="27"/>
      <c r="AZ13" s="23"/>
      <c r="BA13" s="23"/>
      <c r="BB13" s="23"/>
      <c r="BC13" s="23"/>
      <c r="BD13" s="23"/>
      <c r="BE13" s="23"/>
      <c r="BF13" s="99"/>
      <c r="BG13" s="23"/>
      <c r="BH13" s="23"/>
      <c r="BI13" s="102"/>
      <c r="BJ13" s="103"/>
      <c r="BK13" s="104"/>
      <c r="BL13" s="39"/>
      <c r="BM13" s="93">
        <f t="shared" si="7"/>
        <v>30</v>
      </c>
      <c r="BN13" s="27"/>
      <c r="BO13" s="23"/>
      <c r="BP13" s="65">
        <f t="shared" si="5"/>
        <v>30</v>
      </c>
      <c r="BQ13" s="66" t="str">
        <f t="shared" si="4"/>
        <v>FX</v>
      </c>
      <c r="BR13" s="67">
        <f t="shared" si="6"/>
        <v>2</v>
      </c>
      <c r="BS13" s="41"/>
    </row>
    <row r="14" spans="1:71" ht="14.25" customHeight="1" x14ac:dyDescent="0.25">
      <c r="A14" s="13"/>
      <c r="B14" s="41" t="s">
        <v>69</v>
      </c>
      <c r="C14" s="17">
        <v>1</v>
      </c>
      <c r="D14" s="18"/>
      <c r="E14" s="76">
        <v>1</v>
      </c>
      <c r="F14" s="17"/>
      <c r="G14" s="24">
        <v>4</v>
      </c>
      <c r="H14" s="76"/>
      <c r="I14" s="22"/>
      <c r="J14" s="19"/>
      <c r="K14" s="77"/>
      <c r="L14" s="133"/>
      <c r="M14" s="20">
        <v>1</v>
      </c>
      <c r="N14" s="21"/>
      <c r="O14" s="19"/>
      <c r="P14" s="85"/>
      <c r="Q14" s="130">
        <f t="shared" si="0"/>
        <v>7</v>
      </c>
      <c r="R14" s="64">
        <f t="shared" si="1"/>
        <v>1</v>
      </c>
      <c r="S14" s="22"/>
      <c r="T14" s="21">
        <v>1</v>
      </c>
      <c r="U14" s="126"/>
      <c r="V14" s="22"/>
      <c r="W14" s="20">
        <v>1</v>
      </c>
      <c r="X14" s="77">
        <v>4</v>
      </c>
      <c r="Y14" s="82"/>
      <c r="Z14" s="20">
        <v>4</v>
      </c>
      <c r="AA14" s="126"/>
      <c r="AB14" s="133"/>
      <c r="AC14" s="20"/>
      <c r="AD14" s="85"/>
      <c r="AE14" s="130">
        <f t="shared" si="2"/>
        <v>17</v>
      </c>
      <c r="AF14" s="64">
        <f t="shared" si="3"/>
        <v>1</v>
      </c>
      <c r="AG14" s="22"/>
      <c r="AH14" s="21"/>
      <c r="AI14" s="25"/>
      <c r="AJ14" s="25"/>
      <c r="AK14" s="25"/>
      <c r="AL14" s="25"/>
      <c r="AM14" s="25"/>
      <c r="AN14" s="25"/>
      <c r="AO14" s="123"/>
      <c r="AP14" s="189" t="s">
        <v>96</v>
      </c>
      <c r="AQ14" s="190"/>
      <c r="AR14" s="190"/>
      <c r="AS14" s="190"/>
      <c r="AT14" s="190"/>
      <c r="AU14" s="190"/>
      <c r="AV14" s="190"/>
      <c r="AW14" s="190"/>
      <c r="AX14" s="191"/>
      <c r="AY14" s="27"/>
      <c r="AZ14" s="23"/>
      <c r="BA14" s="23"/>
      <c r="BB14" s="23"/>
      <c r="BC14" s="23"/>
      <c r="BD14" s="23"/>
      <c r="BE14" s="23"/>
      <c r="BF14" s="99"/>
      <c r="BG14" s="23"/>
      <c r="BH14" s="23"/>
      <c r="BI14" s="102"/>
      <c r="BJ14" s="103"/>
      <c r="BK14" s="104"/>
      <c r="BL14" s="39"/>
      <c r="BM14" s="93">
        <f t="shared" si="7"/>
        <v>17</v>
      </c>
      <c r="BN14" s="27"/>
      <c r="BO14" s="23"/>
      <c r="BP14" s="65">
        <f t="shared" si="5"/>
        <v>17</v>
      </c>
      <c r="BQ14" s="66" t="str">
        <f t="shared" si="4"/>
        <v>F</v>
      </c>
      <c r="BR14" s="67">
        <f t="shared" si="6"/>
        <v>2</v>
      </c>
      <c r="BS14" s="41"/>
    </row>
    <row r="15" spans="1:71" ht="15.75" customHeight="1" x14ac:dyDescent="0.25">
      <c r="A15" s="13"/>
      <c r="B15" s="41" t="s">
        <v>70</v>
      </c>
      <c r="C15" s="17"/>
      <c r="D15" s="18"/>
      <c r="E15" s="76">
        <v>1</v>
      </c>
      <c r="F15" s="17"/>
      <c r="G15" s="19">
        <v>4</v>
      </c>
      <c r="H15" s="76"/>
      <c r="I15" s="22"/>
      <c r="J15" s="19"/>
      <c r="K15" s="77"/>
      <c r="L15" s="133"/>
      <c r="M15" s="20">
        <v>5</v>
      </c>
      <c r="N15" s="21">
        <v>5</v>
      </c>
      <c r="O15" s="19">
        <v>5</v>
      </c>
      <c r="P15" s="85"/>
      <c r="Q15" s="130">
        <f t="shared" si="0"/>
        <v>20</v>
      </c>
      <c r="R15" s="64">
        <f t="shared" si="1"/>
        <v>2</v>
      </c>
      <c r="S15" s="22"/>
      <c r="T15" s="21"/>
      <c r="U15" s="126"/>
      <c r="V15" s="22"/>
      <c r="W15" s="20"/>
      <c r="X15" s="77">
        <v>4</v>
      </c>
      <c r="Y15" s="82"/>
      <c r="Z15" s="20"/>
      <c r="AA15" s="126"/>
      <c r="AB15" s="133"/>
      <c r="AC15" s="20"/>
      <c r="AD15" s="85"/>
      <c r="AE15" s="130">
        <f t="shared" si="2"/>
        <v>24</v>
      </c>
      <c r="AF15" s="64">
        <f t="shared" si="3"/>
        <v>1</v>
      </c>
      <c r="AG15" s="22"/>
      <c r="AH15" s="21"/>
      <c r="AI15" s="25"/>
      <c r="AJ15" s="25"/>
      <c r="AK15" s="25"/>
      <c r="AL15" s="25"/>
      <c r="AM15" s="25"/>
      <c r="AN15" s="25"/>
      <c r="AO15" s="123"/>
      <c r="AP15" s="186" t="s">
        <v>97</v>
      </c>
      <c r="AQ15" s="187"/>
      <c r="AR15" s="187"/>
      <c r="AS15" s="187"/>
      <c r="AT15" s="187"/>
      <c r="AU15" s="187"/>
      <c r="AV15" s="187"/>
      <c r="AW15" s="187"/>
      <c r="AX15" s="188"/>
      <c r="AY15" s="27"/>
      <c r="AZ15" s="23"/>
      <c r="BA15" s="23"/>
      <c r="BB15" s="23"/>
      <c r="BC15" s="23"/>
      <c r="BD15" s="23"/>
      <c r="BE15" s="23"/>
      <c r="BF15" s="99"/>
      <c r="BG15" s="23"/>
      <c r="BH15" s="23"/>
      <c r="BI15" s="102"/>
      <c r="BJ15" s="103"/>
      <c r="BK15" s="104"/>
      <c r="BL15" s="39"/>
      <c r="BM15" s="93">
        <f t="shared" si="7"/>
        <v>24</v>
      </c>
      <c r="BN15" s="27"/>
      <c r="BO15" s="23"/>
      <c r="BP15" s="65">
        <f t="shared" si="5"/>
        <v>24</v>
      </c>
      <c r="BQ15" s="66" t="str">
        <f t="shared" si="4"/>
        <v>F</v>
      </c>
      <c r="BR15" s="67">
        <f t="shared" si="6"/>
        <v>2</v>
      </c>
      <c r="BS15" s="41"/>
    </row>
    <row r="16" spans="1:71" ht="15.75" customHeight="1" x14ac:dyDescent="0.25">
      <c r="A16" s="14"/>
      <c r="B16" s="41" t="s">
        <v>71</v>
      </c>
      <c r="C16" s="17"/>
      <c r="D16" s="19">
        <v>1</v>
      </c>
      <c r="E16" s="76"/>
      <c r="F16" s="17"/>
      <c r="G16" s="24">
        <v>4</v>
      </c>
      <c r="H16" s="76"/>
      <c r="I16" s="22"/>
      <c r="J16" s="19"/>
      <c r="K16" s="77"/>
      <c r="L16" s="133"/>
      <c r="M16" s="25">
        <v>1</v>
      </c>
      <c r="N16" s="21"/>
      <c r="O16" s="26"/>
      <c r="P16" s="85"/>
      <c r="Q16" s="130">
        <f t="shared" si="0"/>
        <v>6</v>
      </c>
      <c r="R16" s="64">
        <f t="shared" si="1"/>
        <v>0</v>
      </c>
      <c r="S16" s="36"/>
      <c r="T16" s="21">
        <v>1</v>
      </c>
      <c r="U16" s="91"/>
      <c r="V16" s="22"/>
      <c r="W16" s="71">
        <v>1</v>
      </c>
      <c r="X16" s="77">
        <v>4</v>
      </c>
      <c r="Y16" s="82"/>
      <c r="Z16" s="20"/>
      <c r="AA16" s="127"/>
      <c r="AB16" s="133"/>
      <c r="AC16" s="25"/>
      <c r="AD16" s="85"/>
      <c r="AE16" s="130">
        <f t="shared" si="2"/>
        <v>12</v>
      </c>
      <c r="AF16" s="64">
        <f t="shared" si="3"/>
        <v>0</v>
      </c>
      <c r="AG16" s="36"/>
      <c r="AH16" s="21"/>
      <c r="AI16" s="25"/>
      <c r="AJ16" s="25"/>
      <c r="AK16" s="25"/>
      <c r="AL16" s="25"/>
      <c r="AM16" s="25"/>
      <c r="AN16" s="25"/>
      <c r="AO16" s="123"/>
      <c r="AP16" s="189" t="s">
        <v>133</v>
      </c>
      <c r="AQ16" s="190"/>
      <c r="AR16" s="190"/>
      <c r="AS16" s="190"/>
      <c r="AT16" s="190"/>
      <c r="AU16" s="190"/>
      <c r="AV16" s="190"/>
      <c r="AW16" s="190"/>
      <c r="AX16" s="191"/>
      <c r="AY16" s="27"/>
      <c r="AZ16" s="23"/>
      <c r="BA16" s="23"/>
      <c r="BB16" s="23"/>
      <c r="BC16" s="23"/>
      <c r="BD16" s="23"/>
      <c r="BE16" s="23"/>
      <c r="BF16" s="99"/>
      <c r="BG16" s="23"/>
      <c r="BH16" s="23"/>
      <c r="BI16" s="102"/>
      <c r="BJ16" s="103"/>
      <c r="BK16" s="104"/>
      <c r="BL16" s="39"/>
      <c r="BM16" s="93">
        <f t="shared" si="7"/>
        <v>12</v>
      </c>
      <c r="BN16" s="27"/>
      <c r="BO16" s="23"/>
      <c r="BP16" s="65">
        <f t="shared" si="5"/>
        <v>12</v>
      </c>
      <c r="BQ16" s="66" t="str">
        <f t="shared" si="4"/>
        <v>F</v>
      </c>
      <c r="BR16" s="67">
        <f t="shared" si="6"/>
        <v>2</v>
      </c>
      <c r="BS16" s="41"/>
    </row>
    <row r="17" spans="1:71" ht="15.75" customHeight="1" x14ac:dyDescent="0.25">
      <c r="A17" s="157"/>
      <c r="B17" s="41" t="s">
        <v>72</v>
      </c>
      <c r="C17" s="17">
        <v>1</v>
      </c>
      <c r="D17" s="19">
        <v>1</v>
      </c>
      <c r="E17" s="76">
        <v>1</v>
      </c>
      <c r="F17" s="17"/>
      <c r="G17" s="19">
        <v>4</v>
      </c>
      <c r="H17" s="76"/>
      <c r="I17" s="22"/>
      <c r="J17" s="19"/>
      <c r="K17" s="77">
        <v>5</v>
      </c>
      <c r="L17" s="133"/>
      <c r="M17" s="25">
        <v>1</v>
      </c>
      <c r="N17" s="21">
        <v>4</v>
      </c>
      <c r="O17" s="26"/>
      <c r="P17" s="85"/>
      <c r="Q17" s="130">
        <f t="shared" si="0"/>
        <v>17</v>
      </c>
      <c r="R17" s="64">
        <f t="shared" si="1"/>
        <v>2</v>
      </c>
      <c r="S17" s="22"/>
      <c r="T17" s="21">
        <v>1</v>
      </c>
      <c r="U17" s="126"/>
      <c r="V17" s="22"/>
      <c r="W17" s="20">
        <v>1</v>
      </c>
      <c r="X17" s="77">
        <v>4</v>
      </c>
      <c r="Y17" s="82"/>
      <c r="Z17" s="20">
        <v>5</v>
      </c>
      <c r="AA17" s="127"/>
      <c r="AB17" s="133"/>
      <c r="AC17" s="25"/>
      <c r="AD17" s="85"/>
      <c r="AE17" s="130">
        <f t="shared" si="2"/>
        <v>28</v>
      </c>
      <c r="AF17" s="64">
        <f t="shared" si="3"/>
        <v>1</v>
      </c>
      <c r="AG17" s="36"/>
      <c r="AH17" s="21"/>
      <c r="AI17" s="25"/>
      <c r="AJ17" s="25"/>
      <c r="AK17" s="25"/>
      <c r="AL17" s="25"/>
      <c r="AM17" s="25"/>
      <c r="AN17" s="25"/>
      <c r="AO17" s="123"/>
      <c r="AP17" s="189" t="s">
        <v>126</v>
      </c>
      <c r="AQ17" s="190"/>
      <c r="AR17" s="190"/>
      <c r="AS17" s="190"/>
      <c r="AT17" s="190"/>
      <c r="AU17" s="190"/>
      <c r="AV17" s="190"/>
      <c r="AW17" s="190"/>
      <c r="AX17" s="191"/>
      <c r="AY17" s="27"/>
      <c r="AZ17" s="23"/>
      <c r="BA17" s="23"/>
      <c r="BB17" s="23"/>
      <c r="BC17" s="23"/>
      <c r="BD17" s="23"/>
      <c r="BE17" s="23"/>
      <c r="BF17" s="99"/>
      <c r="BG17" s="23"/>
      <c r="BH17" s="23"/>
      <c r="BI17" s="102"/>
      <c r="BJ17" s="103"/>
      <c r="BK17" s="104"/>
      <c r="BL17" s="39"/>
      <c r="BM17" s="93">
        <f t="shared" si="7"/>
        <v>28</v>
      </c>
      <c r="BN17" s="27"/>
      <c r="BO17" s="23"/>
      <c r="BP17" s="65">
        <f t="shared" si="5"/>
        <v>28</v>
      </c>
      <c r="BQ17" s="66" t="str">
        <f t="shared" si="4"/>
        <v>FX</v>
      </c>
      <c r="BR17" s="67">
        <f t="shared" si="6"/>
        <v>2</v>
      </c>
      <c r="BS17" s="41"/>
    </row>
    <row r="18" spans="1:71" ht="15.75" customHeight="1" x14ac:dyDescent="0.25">
      <c r="A18" s="158"/>
      <c r="B18" s="41" t="s">
        <v>73</v>
      </c>
      <c r="C18" s="27">
        <v>1</v>
      </c>
      <c r="D18" s="23"/>
      <c r="E18" s="39">
        <v>1</v>
      </c>
      <c r="F18" s="27"/>
      <c r="G18" s="23"/>
      <c r="H18" s="39"/>
      <c r="I18" s="27"/>
      <c r="J18" s="23"/>
      <c r="K18" s="39">
        <v>5</v>
      </c>
      <c r="L18" s="27"/>
      <c r="M18" s="23">
        <v>5</v>
      </c>
      <c r="N18" s="23">
        <v>5</v>
      </c>
      <c r="O18" s="23"/>
      <c r="P18" s="39">
        <v>5</v>
      </c>
      <c r="Q18" s="130">
        <f t="shared" si="0"/>
        <v>21</v>
      </c>
      <c r="R18" s="64">
        <f t="shared" si="1"/>
        <v>2</v>
      </c>
      <c r="S18" s="27"/>
      <c r="T18" s="23"/>
      <c r="U18" s="92"/>
      <c r="V18" s="137"/>
      <c r="W18" s="70"/>
      <c r="X18" s="86">
        <v>4</v>
      </c>
      <c r="Y18" s="83"/>
      <c r="Z18" s="70">
        <v>4</v>
      </c>
      <c r="AA18" s="128"/>
      <c r="AB18" s="27"/>
      <c r="AC18" s="23"/>
      <c r="AD18" s="39"/>
      <c r="AE18" s="130">
        <f t="shared" si="2"/>
        <v>29</v>
      </c>
      <c r="AF18" s="64">
        <f t="shared" si="3"/>
        <v>1</v>
      </c>
      <c r="AG18" s="27"/>
      <c r="AH18" s="23"/>
      <c r="AI18" s="23"/>
      <c r="AJ18" s="23"/>
      <c r="AK18" s="23"/>
      <c r="AL18" s="23"/>
      <c r="AM18" s="23"/>
      <c r="AN18" s="23"/>
      <c r="AO18" s="39"/>
      <c r="AP18" s="186" t="s">
        <v>98</v>
      </c>
      <c r="AQ18" s="187"/>
      <c r="AR18" s="187"/>
      <c r="AS18" s="187"/>
      <c r="AT18" s="187"/>
      <c r="AU18" s="187"/>
      <c r="AV18" s="187"/>
      <c r="AW18" s="187"/>
      <c r="AX18" s="188"/>
      <c r="AY18" s="27"/>
      <c r="AZ18" s="23"/>
      <c r="BA18" s="23"/>
      <c r="BB18" s="23"/>
      <c r="BC18" s="23"/>
      <c r="BD18" s="23"/>
      <c r="BE18" s="23"/>
      <c r="BF18" s="99"/>
      <c r="BG18" s="23"/>
      <c r="BH18" s="23"/>
      <c r="BI18" s="102"/>
      <c r="BJ18" s="103"/>
      <c r="BK18" s="104"/>
      <c r="BL18" s="39"/>
      <c r="BM18" s="93">
        <f t="shared" si="7"/>
        <v>29</v>
      </c>
      <c r="BN18" s="27"/>
      <c r="BO18" s="23"/>
      <c r="BP18" s="65">
        <f t="shared" si="5"/>
        <v>29</v>
      </c>
      <c r="BQ18" s="66" t="str">
        <f t="shared" si="4"/>
        <v>FX</v>
      </c>
      <c r="BR18" s="67">
        <f t="shared" si="6"/>
        <v>2</v>
      </c>
      <c r="BS18" s="41"/>
    </row>
    <row r="19" spans="1:71" ht="15.75" customHeight="1" x14ac:dyDescent="0.25">
      <c r="A19" s="158"/>
      <c r="B19" s="41" t="s">
        <v>74</v>
      </c>
      <c r="C19" s="27">
        <v>1</v>
      </c>
      <c r="D19" s="23">
        <v>1</v>
      </c>
      <c r="E19" s="39">
        <v>1</v>
      </c>
      <c r="F19" s="27"/>
      <c r="G19" s="23"/>
      <c r="H19" s="39"/>
      <c r="I19" s="27"/>
      <c r="J19" s="23"/>
      <c r="K19" s="39">
        <v>5</v>
      </c>
      <c r="L19" s="27"/>
      <c r="M19" s="23">
        <v>5</v>
      </c>
      <c r="N19" s="23">
        <v>5</v>
      </c>
      <c r="O19" s="23">
        <v>4</v>
      </c>
      <c r="P19" s="39"/>
      <c r="Q19" s="130">
        <f t="shared" si="0"/>
        <v>21</v>
      </c>
      <c r="R19" s="64">
        <f t="shared" si="1"/>
        <v>2</v>
      </c>
      <c r="S19" s="27"/>
      <c r="T19" s="23">
        <v>1</v>
      </c>
      <c r="U19" s="92"/>
      <c r="V19" s="137"/>
      <c r="W19" s="70">
        <v>1</v>
      </c>
      <c r="X19" s="86"/>
      <c r="Y19" s="83"/>
      <c r="Z19" s="70"/>
      <c r="AA19" s="128"/>
      <c r="AB19" s="27"/>
      <c r="AC19" s="23"/>
      <c r="AD19" s="39"/>
      <c r="AE19" s="130">
        <f t="shared" si="2"/>
        <v>23</v>
      </c>
      <c r="AF19" s="64">
        <f t="shared" si="3"/>
        <v>1</v>
      </c>
      <c r="AG19" s="27"/>
      <c r="AH19" s="23"/>
      <c r="AI19" s="23"/>
      <c r="AJ19" s="23"/>
      <c r="AK19" s="23"/>
      <c r="AL19" s="23"/>
      <c r="AM19" s="23"/>
      <c r="AN19" s="23"/>
      <c r="AO19" s="39"/>
      <c r="AP19" s="189" t="s">
        <v>124</v>
      </c>
      <c r="AQ19" s="190"/>
      <c r="AR19" s="190"/>
      <c r="AS19" s="190"/>
      <c r="AT19" s="190"/>
      <c r="AU19" s="190"/>
      <c r="AV19" s="190"/>
      <c r="AW19" s="190"/>
      <c r="AX19" s="191"/>
      <c r="AY19" s="27">
        <v>4</v>
      </c>
      <c r="AZ19" s="23">
        <v>4</v>
      </c>
      <c r="BA19" s="23">
        <v>4</v>
      </c>
      <c r="BB19" s="23">
        <v>4</v>
      </c>
      <c r="BC19" s="23">
        <v>4</v>
      </c>
      <c r="BD19" s="23">
        <v>4</v>
      </c>
      <c r="BE19" s="23">
        <v>4</v>
      </c>
      <c r="BF19" s="99">
        <v>4</v>
      </c>
      <c r="BG19" s="23">
        <v>4</v>
      </c>
      <c r="BH19" s="23">
        <v>4</v>
      </c>
      <c r="BI19" s="102">
        <v>4</v>
      </c>
      <c r="BJ19" s="103">
        <v>4</v>
      </c>
      <c r="BK19" s="104">
        <v>4</v>
      </c>
      <c r="BL19" s="39">
        <v>4</v>
      </c>
      <c r="BM19" s="93">
        <f t="shared" si="7"/>
        <v>79</v>
      </c>
      <c r="BN19" s="27"/>
      <c r="BO19" s="23"/>
      <c r="BP19" s="65">
        <f t="shared" si="5"/>
        <v>79</v>
      </c>
      <c r="BQ19" s="66" t="str">
        <f t="shared" si="4"/>
        <v>C+</v>
      </c>
      <c r="BR19" s="67">
        <f t="shared" si="6"/>
        <v>4</v>
      </c>
      <c r="BS19" s="41" t="s">
        <v>134</v>
      </c>
    </row>
    <row r="20" spans="1:71" ht="15.75" customHeight="1" x14ac:dyDescent="0.25">
      <c r="A20" s="158"/>
      <c r="B20" s="41" t="s">
        <v>75</v>
      </c>
      <c r="C20" s="27">
        <v>1</v>
      </c>
      <c r="D20" s="23">
        <v>1</v>
      </c>
      <c r="E20" s="39">
        <v>1</v>
      </c>
      <c r="F20" s="27"/>
      <c r="G20" s="23">
        <v>4</v>
      </c>
      <c r="H20" s="39"/>
      <c r="I20" s="27"/>
      <c r="J20" s="23"/>
      <c r="K20" s="39">
        <v>4</v>
      </c>
      <c r="L20" s="27"/>
      <c r="M20" s="23">
        <v>4</v>
      </c>
      <c r="N20" s="28">
        <v>1</v>
      </c>
      <c r="O20" s="28"/>
      <c r="P20" s="88">
        <v>5</v>
      </c>
      <c r="Q20" s="130">
        <f t="shared" si="0"/>
        <v>21</v>
      </c>
      <c r="R20" s="64">
        <f t="shared" si="1"/>
        <v>2</v>
      </c>
      <c r="S20" s="87"/>
      <c r="T20" s="20">
        <v>1</v>
      </c>
      <c r="U20" s="134"/>
      <c r="V20" s="138"/>
      <c r="W20" s="28">
        <v>1</v>
      </c>
      <c r="X20" s="88">
        <v>4</v>
      </c>
      <c r="Y20" s="83"/>
      <c r="Z20" s="70">
        <v>5</v>
      </c>
      <c r="AA20" s="128"/>
      <c r="AB20" s="27"/>
      <c r="AC20" s="23"/>
      <c r="AD20" s="39"/>
      <c r="AE20" s="130">
        <f t="shared" si="2"/>
        <v>32</v>
      </c>
      <c r="AF20" s="64">
        <f t="shared" si="3"/>
        <v>2</v>
      </c>
      <c r="AG20" s="27"/>
      <c r="AH20" s="23"/>
      <c r="AI20" s="23"/>
      <c r="AJ20" s="23"/>
      <c r="AK20" s="23"/>
      <c r="AL20" s="23"/>
      <c r="AM20" s="23"/>
      <c r="AN20" s="23"/>
      <c r="AO20" s="39"/>
      <c r="AP20" s="189" t="s">
        <v>129</v>
      </c>
      <c r="AQ20" s="190"/>
      <c r="AR20" s="190"/>
      <c r="AS20" s="190"/>
      <c r="AT20" s="190"/>
      <c r="AU20" s="190"/>
      <c r="AV20" s="190"/>
      <c r="AW20" s="190"/>
      <c r="AX20" s="191"/>
      <c r="AY20" s="27"/>
      <c r="AZ20" s="23"/>
      <c r="BA20" s="23"/>
      <c r="BB20" s="23"/>
      <c r="BC20" s="23"/>
      <c r="BD20" s="23"/>
      <c r="BE20" s="23"/>
      <c r="BF20" s="99"/>
      <c r="BG20" s="23"/>
      <c r="BH20" s="23"/>
      <c r="BI20" s="102"/>
      <c r="BJ20" s="103"/>
      <c r="BK20" s="104"/>
      <c r="BL20" s="39"/>
      <c r="BM20" s="93">
        <f t="shared" si="7"/>
        <v>32</v>
      </c>
      <c r="BN20" s="27"/>
      <c r="BO20" s="23"/>
      <c r="BP20" s="65">
        <f t="shared" si="5"/>
        <v>32</v>
      </c>
      <c r="BQ20" s="66" t="str">
        <f t="shared" si="4"/>
        <v>FX</v>
      </c>
      <c r="BR20" s="67">
        <f t="shared" si="6"/>
        <v>2</v>
      </c>
      <c r="BS20" s="41"/>
    </row>
    <row r="21" spans="1:71" ht="15.75" customHeight="1" x14ac:dyDescent="0.25">
      <c r="A21" s="158"/>
      <c r="B21" s="179" t="s">
        <v>76</v>
      </c>
      <c r="C21" s="29">
        <v>1</v>
      </c>
      <c r="D21" s="30">
        <v>1</v>
      </c>
      <c r="E21" s="78">
        <v>1</v>
      </c>
      <c r="F21" s="29"/>
      <c r="G21" s="30"/>
      <c r="H21" s="78"/>
      <c r="I21" s="29"/>
      <c r="J21" s="30"/>
      <c r="K21" s="78"/>
      <c r="L21" s="29"/>
      <c r="M21" s="30">
        <v>1</v>
      </c>
      <c r="N21" s="23">
        <v>3</v>
      </c>
      <c r="O21" s="23">
        <v>3</v>
      </c>
      <c r="P21" s="39">
        <v>4</v>
      </c>
      <c r="Q21" s="130">
        <f t="shared" si="0"/>
        <v>14</v>
      </c>
      <c r="R21" s="64">
        <f t="shared" si="1"/>
        <v>2</v>
      </c>
      <c r="S21" s="60"/>
      <c r="T21" s="34">
        <v>1</v>
      </c>
      <c r="U21" s="92"/>
      <c r="V21" s="27"/>
      <c r="W21" s="23">
        <v>1</v>
      </c>
      <c r="X21" s="39">
        <v>5</v>
      </c>
      <c r="Y21" s="74"/>
      <c r="Z21" s="23">
        <v>5</v>
      </c>
      <c r="AA21" s="92"/>
      <c r="AB21" s="27"/>
      <c r="AC21" s="23"/>
      <c r="AD21" s="39"/>
      <c r="AE21" s="130">
        <f t="shared" si="2"/>
        <v>26</v>
      </c>
      <c r="AF21" s="64">
        <f t="shared" si="3"/>
        <v>1</v>
      </c>
      <c r="AG21" s="27"/>
      <c r="AH21" s="23"/>
      <c r="AI21" s="23"/>
      <c r="AJ21" s="23"/>
      <c r="AK21" s="23"/>
      <c r="AL21" s="23"/>
      <c r="AM21" s="23"/>
      <c r="AN21" s="23"/>
      <c r="AO21" s="39"/>
      <c r="AP21" s="189" t="s">
        <v>132</v>
      </c>
      <c r="AQ21" s="190"/>
      <c r="AR21" s="190"/>
      <c r="AS21" s="190"/>
      <c r="AT21" s="190"/>
      <c r="AU21" s="190"/>
      <c r="AV21" s="190"/>
      <c r="AW21" s="190"/>
      <c r="AX21" s="191"/>
      <c r="AY21" s="27"/>
      <c r="AZ21" s="23"/>
      <c r="BA21" s="23"/>
      <c r="BB21" s="23"/>
      <c r="BC21" s="23"/>
      <c r="BD21" s="23"/>
      <c r="BE21" s="23"/>
      <c r="BF21" s="99"/>
      <c r="BG21" s="23"/>
      <c r="BH21" s="23"/>
      <c r="BI21" s="102"/>
      <c r="BJ21" s="103"/>
      <c r="BK21" s="104"/>
      <c r="BL21" s="39"/>
      <c r="BM21" s="93">
        <f t="shared" si="7"/>
        <v>26</v>
      </c>
      <c r="BN21" s="27"/>
      <c r="BO21" s="23"/>
      <c r="BP21" s="65">
        <f t="shared" si="5"/>
        <v>26</v>
      </c>
      <c r="BQ21" s="66" t="str">
        <f t="shared" si="4"/>
        <v>FX</v>
      </c>
      <c r="BR21" s="67">
        <f t="shared" si="6"/>
        <v>2</v>
      </c>
      <c r="BS21" s="41"/>
    </row>
    <row r="22" spans="1:71" ht="15.75" customHeight="1" x14ac:dyDescent="0.25">
      <c r="A22" s="158"/>
      <c r="B22" s="41" t="s">
        <v>77</v>
      </c>
      <c r="C22" s="27">
        <v>1</v>
      </c>
      <c r="D22" s="23"/>
      <c r="E22" s="39">
        <v>1</v>
      </c>
      <c r="F22" s="27"/>
      <c r="G22" s="23"/>
      <c r="H22" s="39"/>
      <c r="I22" s="27"/>
      <c r="J22" s="23"/>
      <c r="K22" s="39">
        <v>5</v>
      </c>
      <c r="L22" s="27"/>
      <c r="M22" s="23">
        <v>5</v>
      </c>
      <c r="N22" s="28">
        <v>5</v>
      </c>
      <c r="O22" s="28"/>
      <c r="P22" s="88">
        <v>5</v>
      </c>
      <c r="Q22" s="130">
        <f t="shared" si="0"/>
        <v>21</v>
      </c>
      <c r="R22" s="64">
        <f t="shared" si="1"/>
        <v>2</v>
      </c>
      <c r="S22" s="22"/>
      <c r="T22" s="35"/>
      <c r="U22" s="92"/>
      <c r="V22" s="27"/>
      <c r="W22" s="20"/>
      <c r="X22" s="39"/>
      <c r="Y22" s="74"/>
      <c r="Z22" s="23"/>
      <c r="AA22" s="92"/>
      <c r="AB22" s="27"/>
      <c r="AC22" s="23"/>
      <c r="AD22" s="39"/>
      <c r="AE22" s="130">
        <f t="shared" si="2"/>
        <v>21</v>
      </c>
      <c r="AF22" s="64">
        <f t="shared" si="3"/>
        <v>1</v>
      </c>
      <c r="AG22" s="27"/>
      <c r="AH22" s="23"/>
      <c r="AI22" s="23"/>
      <c r="AJ22" s="23"/>
      <c r="AK22" s="23"/>
      <c r="AL22" s="23"/>
      <c r="AM22" s="23"/>
      <c r="AN22" s="23"/>
      <c r="AO22" s="39"/>
      <c r="AP22" s="204" t="s">
        <v>94</v>
      </c>
      <c r="AQ22" s="205"/>
      <c r="AR22" s="205"/>
      <c r="AS22" s="205"/>
      <c r="AT22" s="205"/>
      <c r="AU22" s="205"/>
      <c r="AV22" s="205"/>
      <c r="AW22" s="205"/>
      <c r="AX22" s="206"/>
      <c r="AY22" s="27"/>
      <c r="AZ22" s="23"/>
      <c r="BA22" s="23"/>
      <c r="BB22" s="23"/>
      <c r="BC22" s="23"/>
      <c r="BD22" s="23"/>
      <c r="BE22" s="23"/>
      <c r="BF22" s="99"/>
      <c r="BG22" s="23"/>
      <c r="BH22" s="23"/>
      <c r="BI22" s="102"/>
      <c r="BJ22" s="103"/>
      <c r="BK22" s="104"/>
      <c r="BL22" s="39"/>
      <c r="BM22" s="93">
        <f t="shared" si="7"/>
        <v>21</v>
      </c>
      <c r="BN22" s="27"/>
      <c r="BO22" s="23"/>
      <c r="BP22" s="65">
        <f t="shared" si="5"/>
        <v>21</v>
      </c>
      <c r="BQ22" s="66" t="str">
        <f t="shared" si="4"/>
        <v>F</v>
      </c>
      <c r="BR22" s="67">
        <f t="shared" si="6"/>
        <v>2</v>
      </c>
      <c r="BS22" s="41"/>
    </row>
    <row r="23" spans="1:71" ht="15.75" customHeight="1" x14ac:dyDescent="0.25">
      <c r="A23" s="158"/>
      <c r="B23" s="41" t="s">
        <v>78</v>
      </c>
      <c r="C23" s="27">
        <v>1</v>
      </c>
      <c r="D23" s="23">
        <v>1</v>
      </c>
      <c r="E23" s="39">
        <v>1</v>
      </c>
      <c r="F23" s="27"/>
      <c r="G23" s="23">
        <v>4</v>
      </c>
      <c r="H23" s="39"/>
      <c r="I23" s="27"/>
      <c r="J23" s="23"/>
      <c r="K23" s="39"/>
      <c r="L23" s="27"/>
      <c r="M23" s="23">
        <v>4</v>
      </c>
      <c r="N23" s="28">
        <v>4</v>
      </c>
      <c r="O23" s="28"/>
      <c r="P23" s="88">
        <v>4</v>
      </c>
      <c r="Q23" s="130">
        <f t="shared" si="0"/>
        <v>19</v>
      </c>
      <c r="R23" s="64">
        <f t="shared" si="1"/>
        <v>2</v>
      </c>
      <c r="S23" s="22"/>
      <c r="T23" s="25">
        <v>1</v>
      </c>
      <c r="U23" s="92"/>
      <c r="V23" s="27"/>
      <c r="W23" s="20">
        <v>1</v>
      </c>
      <c r="X23" s="39">
        <v>4</v>
      </c>
      <c r="Y23" s="74"/>
      <c r="Z23" s="23">
        <v>5</v>
      </c>
      <c r="AA23" s="92"/>
      <c r="AB23" s="27"/>
      <c r="AC23" s="23"/>
      <c r="AD23" s="39"/>
      <c r="AE23" s="130">
        <f t="shared" si="2"/>
        <v>30</v>
      </c>
      <c r="AF23" s="64">
        <f t="shared" si="3"/>
        <v>2</v>
      </c>
      <c r="AG23" s="27"/>
      <c r="AH23" s="23"/>
      <c r="AI23" s="23"/>
      <c r="AJ23" s="23"/>
      <c r="AK23" s="23"/>
      <c r="AL23" s="23"/>
      <c r="AM23" s="23"/>
      <c r="AN23" s="23"/>
      <c r="AO23" s="39"/>
      <c r="AP23" s="189" t="s">
        <v>92</v>
      </c>
      <c r="AQ23" s="190"/>
      <c r="AR23" s="190"/>
      <c r="AS23" s="190"/>
      <c r="AT23" s="190"/>
      <c r="AU23" s="190"/>
      <c r="AV23" s="190"/>
      <c r="AW23" s="190"/>
      <c r="AX23" s="191"/>
      <c r="AY23" s="27"/>
      <c r="AZ23" s="23"/>
      <c r="BA23" s="23"/>
      <c r="BB23" s="23"/>
      <c r="BC23" s="23"/>
      <c r="BD23" s="23"/>
      <c r="BE23" s="23"/>
      <c r="BF23" s="99"/>
      <c r="BG23" s="23"/>
      <c r="BH23" s="23"/>
      <c r="BI23" s="102"/>
      <c r="BJ23" s="103"/>
      <c r="BK23" s="104"/>
      <c r="BL23" s="39"/>
      <c r="BM23" s="93">
        <f t="shared" si="7"/>
        <v>30</v>
      </c>
      <c r="BN23" s="27"/>
      <c r="BO23" s="23"/>
      <c r="BP23" s="65">
        <f t="shared" si="5"/>
        <v>30</v>
      </c>
      <c r="BQ23" s="66" t="str">
        <f t="shared" si="4"/>
        <v>FX</v>
      </c>
      <c r="BR23" s="67">
        <f t="shared" si="6"/>
        <v>2</v>
      </c>
      <c r="BS23" s="41"/>
    </row>
    <row r="24" spans="1:71" ht="15.75" customHeight="1" x14ac:dyDescent="0.25">
      <c r="A24" s="158"/>
      <c r="B24" s="41" t="s">
        <v>79</v>
      </c>
      <c r="C24" s="27">
        <v>1</v>
      </c>
      <c r="D24" s="23">
        <v>1</v>
      </c>
      <c r="E24" s="39">
        <v>1</v>
      </c>
      <c r="F24" s="27"/>
      <c r="G24" s="23">
        <v>4</v>
      </c>
      <c r="H24" s="39"/>
      <c r="I24" s="27"/>
      <c r="J24" s="23"/>
      <c r="K24" s="39"/>
      <c r="L24" s="27"/>
      <c r="M24" s="23">
        <v>4</v>
      </c>
      <c r="N24" s="31">
        <v>1</v>
      </c>
      <c r="O24" s="31">
        <v>4</v>
      </c>
      <c r="P24" s="144"/>
      <c r="Q24" s="130">
        <f t="shared" si="0"/>
        <v>16</v>
      </c>
      <c r="R24" s="64">
        <f t="shared" si="1"/>
        <v>2</v>
      </c>
      <c r="S24" s="22"/>
      <c r="T24" s="25"/>
      <c r="U24" s="92"/>
      <c r="V24" s="27"/>
      <c r="W24" s="20">
        <v>1</v>
      </c>
      <c r="X24" s="39">
        <v>4</v>
      </c>
      <c r="Y24" s="74"/>
      <c r="Z24" s="23"/>
      <c r="AA24" s="92"/>
      <c r="AB24" s="27"/>
      <c r="AC24" s="23"/>
      <c r="AD24" s="39"/>
      <c r="AE24" s="130">
        <f t="shared" si="2"/>
        <v>21</v>
      </c>
      <c r="AF24" s="64">
        <f t="shared" si="3"/>
        <v>1</v>
      </c>
      <c r="AG24" s="27"/>
      <c r="AH24" s="23"/>
      <c r="AI24" s="23"/>
      <c r="AJ24" s="23"/>
      <c r="AK24" s="23"/>
      <c r="AL24" s="23"/>
      <c r="AM24" s="23"/>
      <c r="AN24" s="23"/>
      <c r="AO24" s="39"/>
      <c r="AP24" s="204" t="s">
        <v>95</v>
      </c>
      <c r="AQ24" s="205"/>
      <c r="AR24" s="205"/>
      <c r="AS24" s="205"/>
      <c r="AT24" s="205"/>
      <c r="AU24" s="205"/>
      <c r="AV24" s="205"/>
      <c r="AW24" s="205"/>
      <c r="AX24" s="206"/>
      <c r="AY24" s="27"/>
      <c r="AZ24" s="23"/>
      <c r="BA24" s="23"/>
      <c r="BB24" s="23"/>
      <c r="BC24" s="23"/>
      <c r="BD24" s="23"/>
      <c r="BE24" s="23"/>
      <c r="BF24" s="99"/>
      <c r="BG24" s="23"/>
      <c r="BH24" s="23"/>
      <c r="BI24" s="102"/>
      <c r="BJ24" s="103"/>
      <c r="BK24" s="104"/>
      <c r="BL24" s="39"/>
      <c r="BM24" s="93">
        <f t="shared" si="7"/>
        <v>21</v>
      </c>
      <c r="BN24" s="27"/>
      <c r="BO24" s="23"/>
      <c r="BP24" s="65">
        <f t="shared" si="5"/>
        <v>21</v>
      </c>
      <c r="BQ24" s="66" t="str">
        <f t="shared" si="4"/>
        <v>F</v>
      </c>
      <c r="BR24" s="67">
        <f t="shared" si="6"/>
        <v>2</v>
      </c>
      <c r="BS24" s="41"/>
    </row>
    <row r="25" spans="1:71" ht="15.75" customHeight="1" x14ac:dyDescent="0.25">
      <c r="A25" s="158"/>
      <c r="B25" s="41" t="s">
        <v>80</v>
      </c>
      <c r="C25" s="27">
        <v>1</v>
      </c>
      <c r="D25" s="23">
        <v>1</v>
      </c>
      <c r="E25" s="39">
        <v>1</v>
      </c>
      <c r="F25" s="27"/>
      <c r="G25" s="23">
        <v>4</v>
      </c>
      <c r="H25" s="39"/>
      <c r="I25" s="27"/>
      <c r="J25" s="23"/>
      <c r="K25" s="39"/>
      <c r="L25" s="27"/>
      <c r="M25" s="23">
        <v>1</v>
      </c>
      <c r="N25" s="31">
        <v>3</v>
      </c>
      <c r="O25" s="31"/>
      <c r="P25" s="144"/>
      <c r="Q25" s="130">
        <f t="shared" si="0"/>
        <v>11</v>
      </c>
      <c r="R25" s="64">
        <f t="shared" si="1"/>
        <v>1</v>
      </c>
      <c r="S25" s="22"/>
      <c r="T25" s="25">
        <v>1</v>
      </c>
      <c r="U25" s="92"/>
      <c r="V25" s="139"/>
      <c r="W25" s="20">
        <v>1</v>
      </c>
      <c r="X25" s="39">
        <v>4</v>
      </c>
      <c r="Y25" s="74"/>
      <c r="Z25" s="23"/>
      <c r="AA25" s="92"/>
      <c r="AB25" s="27"/>
      <c r="AC25" s="23"/>
      <c r="AD25" s="39"/>
      <c r="AE25" s="130">
        <f t="shared" si="2"/>
        <v>17</v>
      </c>
      <c r="AF25" s="64">
        <f t="shared" si="3"/>
        <v>1</v>
      </c>
      <c r="AG25" s="27"/>
      <c r="AH25" s="23"/>
      <c r="AI25" s="23"/>
      <c r="AJ25" s="23"/>
      <c r="AK25" s="23"/>
      <c r="AL25" s="23"/>
      <c r="AM25" s="23"/>
      <c r="AN25" s="23"/>
      <c r="AO25" s="39"/>
      <c r="AP25" s="189" t="s">
        <v>128</v>
      </c>
      <c r="AQ25" s="205"/>
      <c r="AR25" s="205"/>
      <c r="AS25" s="205"/>
      <c r="AT25" s="205"/>
      <c r="AU25" s="205"/>
      <c r="AV25" s="205"/>
      <c r="AW25" s="205"/>
      <c r="AX25" s="206"/>
      <c r="AY25" s="27"/>
      <c r="AZ25" s="23"/>
      <c r="BA25" s="23"/>
      <c r="BB25" s="23"/>
      <c r="BC25" s="23"/>
      <c r="BD25" s="23"/>
      <c r="BE25" s="23"/>
      <c r="BF25" s="99"/>
      <c r="BG25" s="23"/>
      <c r="BH25" s="23"/>
      <c r="BI25" s="102"/>
      <c r="BJ25" s="103"/>
      <c r="BK25" s="104"/>
      <c r="BL25" s="39"/>
      <c r="BM25" s="93">
        <f t="shared" si="7"/>
        <v>17</v>
      </c>
      <c r="BN25" s="27"/>
      <c r="BO25" s="23"/>
      <c r="BP25" s="65">
        <f t="shared" si="5"/>
        <v>17</v>
      </c>
      <c r="BQ25" s="66" t="str">
        <f t="shared" si="4"/>
        <v>F</v>
      </c>
      <c r="BR25" s="67">
        <f t="shared" si="6"/>
        <v>2</v>
      </c>
      <c r="BS25" s="41"/>
    </row>
    <row r="26" spans="1:71" ht="15.75" customHeight="1" x14ac:dyDescent="0.25">
      <c r="A26" s="158"/>
      <c r="B26" s="41" t="s">
        <v>81</v>
      </c>
      <c r="C26" s="27"/>
      <c r="D26" s="23">
        <v>1</v>
      </c>
      <c r="E26" s="39">
        <v>1</v>
      </c>
      <c r="F26" s="27"/>
      <c r="G26" s="23">
        <v>4</v>
      </c>
      <c r="H26" s="39"/>
      <c r="I26" s="27"/>
      <c r="J26" s="23"/>
      <c r="K26" s="39"/>
      <c r="L26" s="27"/>
      <c r="M26" s="23"/>
      <c r="N26" s="31"/>
      <c r="O26" s="31">
        <v>3</v>
      </c>
      <c r="P26" s="144"/>
      <c r="Q26" s="130">
        <f t="shared" si="0"/>
        <v>9</v>
      </c>
      <c r="R26" s="64">
        <f t="shared" si="1"/>
        <v>1</v>
      </c>
      <c r="S26" s="22"/>
      <c r="T26" s="25"/>
      <c r="U26" s="92"/>
      <c r="V26" s="139"/>
      <c r="W26" s="20"/>
      <c r="X26" s="39">
        <v>5</v>
      </c>
      <c r="Y26" s="74"/>
      <c r="Z26" s="23"/>
      <c r="AA26" s="92"/>
      <c r="AB26" s="27"/>
      <c r="AC26" s="23"/>
      <c r="AD26" s="39"/>
      <c r="AE26" s="130">
        <f t="shared" si="2"/>
        <v>14</v>
      </c>
      <c r="AF26" s="64">
        <f t="shared" si="3"/>
        <v>0</v>
      </c>
      <c r="AG26" s="27"/>
      <c r="AH26" s="23"/>
      <c r="AI26" s="23"/>
      <c r="AJ26" s="23"/>
      <c r="AK26" s="23"/>
      <c r="AL26" s="23"/>
      <c r="AM26" s="23"/>
      <c r="AN26" s="23"/>
      <c r="AO26" s="39"/>
      <c r="AP26" s="204" t="s">
        <v>87</v>
      </c>
      <c r="AQ26" s="205"/>
      <c r="AR26" s="205"/>
      <c r="AS26" s="205"/>
      <c r="AT26" s="205"/>
      <c r="AU26" s="205"/>
      <c r="AV26" s="205"/>
      <c r="AW26" s="205"/>
      <c r="AX26" s="206"/>
      <c r="AY26" s="27"/>
      <c r="AZ26" s="23"/>
      <c r="BA26" s="23"/>
      <c r="BB26" s="23"/>
      <c r="BC26" s="23"/>
      <c r="BD26" s="23"/>
      <c r="BE26" s="23"/>
      <c r="BF26" s="99"/>
      <c r="BG26" s="23"/>
      <c r="BH26" s="23"/>
      <c r="BI26" s="102"/>
      <c r="BJ26" s="103"/>
      <c r="BK26" s="104"/>
      <c r="BL26" s="39"/>
      <c r="BM26" s="93">
        <f t="shared" si="7"/>
        <v>14</v>
      </c>
      <c r="BN26" s="27"/>
      <c r="BO26" s="23"/>
      <c r="BP26" s="65">
        <f t="shared" si="5"/>
        <v>14</v>
      </c>
      <c r="BQ26" s="66" t="str">
        <f t="shared" si="4"/>
        <v>F</v>
      </c>
      <c r="BR26" s="67">
        <f t="shared" si="6"/>
        <v>2</v>
      </c>
      <c r="BS26" s="41"/>
    </row>
    <row r="27" spans="1:71" ht="15.75" customHeight="1" x14ac:dyDescent="0.25">
      <c r="A27" s="158"/>
      <c r="B27" s="179" t="s">
        <v>82</v>
      </c>
      <c r="C27" s="27"/>
      <c r="D27" s="23">
        <v>1</v>
      </c>
      <c r="E27" s="39"/>
      <c r="F27" s="27"/>
      <c r="G27" s="23"/>
      <c r="H27" s="39"/>
      <c r="I27" s="27"/>
      <c r="J27" s="23"/>
      <c r="K27" s="39"/>
      <c r="L27" s="27"/>
      <c r="M27" s="23"/>
      <c r="N27" s="31"/>
      <c r="O27" s="31"/>
      <c r="P27" s="144"/>
      <c r="Q27" s="130">
        <f t="shared" si="0"/>
        <v>1</v>
      </c>
      <c r="R27" s="64">
        <f t="shared" si="1"/>
        <v>0</v>
      </c>
      <c r="S27" s="89"/>
      <c r="T27" s="25"/>
      <c r="U27" s="92"/>
      <c r="V27" s="27"/>
      <c r="W27" s="20"/>
      <c r="X27" s="39"/>
      <c r="Y27" s="74"/>
      <c r="Z27" s="23"/>
      <c r="AA27" s="92"/>
      <c r="AB27" s="27"/>
      <c r="AC27" s="23"/>
      <c r="AD27" s="39"/>
      <c r="AE27" s="130">
        <f t="shared" si="2"/>
        <v>1</v>
      </c>
      <c r="AF27" s="64">
        <f t="shared" si="3"/>
        <v>0</v>
      </c>
      <c r="AG27" s="27"/>
      <c r="AH27" s="23"/>
      <c r="AI27" s="23"/>
      <c r="AJ27" s="23"/>
      <c r="AK27" s="23"/>
      <c r="AL27" s="23"/>
      <c r="AM27" s="23"/>
      <c r="AN27" s="23"/>
      <c r="AO27" s="39"/>
      <c r="AP27" s="204" t="s">
        <v>88</v>
      </c>
      <c r="AQ27" s="205"/>
      <c r="AR27" s="205"/>
      <c r="AS27" s="205"/>
      <c r="AT27" s="205"/>
      <c r="AU27" s="205"/>
      <c r="AV27" s="205"/>
      <c r="AW27" s="205"/>
      <c r="AX27" s="206"/>
      <c r="AY27" s="97"/>
      <c r="AZ27" s="94"/>
      <c r="BA27" s="94"/>
      <c r="BB27" s="94"/>
      <c r="BC27" s="94"/>
      <c r="BD27" s="94"/>
      <c r="BE27" s="94"/>
      <c r="BF27" s="100"/>
      <c r="BG27" s="94"/>
      <c r="BH27" s="94"/>
      <c r="BI27" s="105"/>
      <c r="BJ27" s="106"/>
      <c r="BK27" s="107"/>
      <c r="BL27" s="98"/>
      <c r="BM27" s="93">
        <f t="shared" si="7"/>
        <v>1</v>
      </c>
      <c r="BN27" s="27"/>
      <c r="BO27" s="23"/>
      <c r="BP27" s="65">
        <f t="shared" si="5"/>
        <v>1</v>
      </c>
      <c r="BQ27" s="66" t="str">
        <f t="shared" si="4"/>
        <v>F</v>
      </c>
      <c r="BR27" s="67">
        <f t="shared" si="6"/>
        <v>2</v>
      </c>
      <c r="BS27" s="41"/>
    </row>
    <row r="28" spans="1:71" ht="15.75" customHeight="1" x14ac:dyDescent="0.25">
      <c r="A28" s="158"/>
      <c r="B28" s="41" t="s">
        <v>83</v>
      </c>
      <c r="C28" s="27">
        <v>1</v>
      </c>
      <c r="D28" s="23">
        <v>1</v>
      </c>
      <c r="E28" s="39">
        <v>1</v>
      </c>
      <c r="F28" s="27"/>
      <c r="G28" s="23"/>
      <c r="H28" s="39"/>
      <c r="I28" s="27"/>
      <c r="J28" s="23"/>
      <c r="K28" s="39"/>
      <c r="L28" s="27"/>
      <c r="M28" s="23"/>
      <c r="N28" s="31"/>
      <c r="O28" s="31"/>
      <c r="P28" s="144"/>
      <c r="Q28" s="130">
        <f t="shared" si="0"/>
        <v>3</v>
      </c>
      <c r="R28" s="64">
        <f t="shared" si="1"/>
        <v>0</v>
      </c>
      <c r="S28" s="22"/>
      <c r="T28" s="25"/>
      <c r="U28" s="92"/>
      <c r="V28" s="139"/>
      <c r="W28" s="20"/>
      <c r="X28" s="39"/>
      <c r="Y28" s="74"/>
      <c r="Z28" s="23"/>
      <c r="AA28" s="92"/>
      <c r="AB28" s="27"/>
      <c r="AC28" s="23"/>
      <c r="AD28" s="39"/>
      <c r="AE28" s="130">
        <f t="shared" si="2"/>
        <v>3</v>
      </c>
      <c r="AF28" s="64">
        <f t="shared" si="3"/>
        <v>0</v>
      </c>
      <c r="AG28" s="27"/>
      <c r="AH28" s="23"/>
      <c r="AI28" s="23"/>
      <c r="AJ28" s="23"/>
      <c r="AK28" s="23"/>
      <c r="AL28" s="23"/>
      <c r="AM28" s="23"/>
      <c r="AN28" s="23"/>
      <c r="AO28" s="39"/>
      <c r="AP28" s="204" t="s">
        <v>86</v>
      </c>
      <c r="AQ28" s="205"/>
      <c r="AR28" s="205"/>
      <c r="AS28" s="205"/>
      <c r="AT28" s="205"/>
      <c r="AU28" s="205"/>
      <c r="AV28" s="205"/>
      <c r="AW28" s="205"/>
      <c r="AX28" s="206"/>
      <c r="AY28" s="27"/>
      <c r="AZ28" s="23"/>
      <c r="BA28" s="23"/>
      <c r="BB28" s="23"/>
      <c r="BC28" s="23"/>
      <c r="BD28" s="23"/>
      <c r="BE28" s="23"/>
      <c r="BF28" s="99"/>
      <c r="BG28" s="23"/>
      <c r="BH28" s="23"/>
      <c r="BI28" s="102"/>
      <c r="BJ28" s="103"/>
      <c r="BK28" s="104"/>
      <c r="BL28" s="39"/>
      <c r="BM28" s="93">
        <f t="shared" si="7"/>
        <v>3</v>
      </c>
      <c r="BN28" s="27"/>
      <c r="BO28" s="23"/>
      <c r="BP28" s="65">
        <f t="shared" si="5"/>
        <v>3</v>
      </c>
      <c r="BQ28" s="66" t="str">
        <f t="shared" si="4"/>
        <v>F</v>
      </c>
      <c r="BR28" s="67">
        <f t="shared" si="6"/>
        <v>2</v>
      </c>
      <c r="BS28" s="41"/>
    </row>
    <row r="29" spans="1:71" ht="15.75" customHeight="1" x14ac:dyDescent="0.25">
      <c r="A29" s="158"/>
      <c r="B29" s="41" t="s">
        <v>84</v>
      </c>
      <c r="C29" s="27">
        <v>1</v>
      </c>
      <c r="D29" s="23">
        <v>1</v>
      </c>
      <c r="E29" s="39">
        <v>1</v>
      </c>
      <c r="F29" s="27"/>
      <c r="G29" s="23">
        <v>4</v>
      </c>
      <c r="H29" s="39"/>
      <c r="I29" s="27"/>
      <c r="J29" s="23"/>
      <c r="K29" s="39">
        <v>5</v>
      </c>
      <c r="L29" s="27"/>
      <c r="M29" s="23">
        <v>5</v>
      </c>
      <c r="N29" s="31">
        <v>4</v>
      </c>
      <c r="O29" s="31">
        <v>4</v>
      </c>
      <c r="P29" s="144"/>
      <c r="Q29" s="130">
        <f t="shared" si="0"/>
        <v>21</v>
      </c>
      <c r="R29" s="64">
        <f t="shared" si="1"/>
        <v>2</v>
      </c>
      <c r="S29" s="22"/>
      <c r="T29" s="25">
        <v>1</v>
      </c>
      <c r="U29" s="92"/>
      <c r="V29" s="27"/>
      <c r="W29" s="20">
        <v>1</v>
      </c>
      <c r="X29" s="39">
        <v>5</v>
      </c>
      <c r="Y29" s="74"/>
      <c r="Z29" s="23">
        <v>4</v>
      </c>
      <c r="AA29" s="92"/>
      <c r="AB29" s="27"/>
      <c r="AC29" s="23"/>
      <c r="AD29" s="39"/>
      <c r="AE29" s="130">
        <f t="shared" si="2"/>
        <v>32</v>
      </c>
      <c r="AF29" s="64">
        <f t="shared" si="3"/>
        <v>2</v>
      </c>
      <c r="AG29" s="27"/>
      <c r="AH29" s="23"/>
      <c r="AI29" s="23"/>
      <c r="AJ29" s="23"/>
      <c r="AK29" s="23"/>
      <c r="AL29" s="23"/>
      <c r="AM29" s="23"/>
      <c r="AN29" s="23"/>
      <c r="AO29" s="39"/>
      <c r="AP29" s="189" t="s">
        <v>90</v>
      </c>
      <c r="AQ29" s="190"/>
      <c r="AR29" s="190"/>
      <c r="AS29" s="190"/>
      <c r="AT29" s="190"/>
      <c r="AU29" s="190"/>
      <c r="AV29" s="190"/>
      <c r="AW29" s="190"/>
      <c r="AX29" s="191"/>
      <c r="AY29" s="27"/>
      <c r="AZ29" s="23"/>
      <c r="BA29" s="23"/>
      <c r="BB29" s="23"/>
      <c r="BC29" s="23"/>
      <c r="BD29" s="23"/>
      <c r="BE29" s="23"/>
      <c r="BF29" s="99"/>
      <c r="BG29" s="23"/>
      <c r="BH29" s="23"/>
      <c r="BI29" s="102"/>
      <c r="BJ29" s="103"/>
      <c r="BK29" s="104"/>
      <c r="BL29" s="39"/>
      <c r="BM29" s="93">
        <f t="shared" si="7"/>
        <v>32</v>
      </c>
      <c r="BN29" s="27"/>
      <c r="BO29" s="23"/>
      <c r="BP29" s="65">
        <f t="shared" si="5"/>
        <v>32</v>
      </c>
      <c r="BQ29" s="66" t="str">
        <f t="shared" si="4"/>
        <v>FX</v>
      </c>
      <c r="BR29" s="67">
        <f t="shared" si="6"/>
        <v>2</v>
      </c>
      <c r="BS29" s="41"/>
    </row>
    <row r="30" spans="1:71" ht="15.75" customHeight="1" thickBot="1" x14ac:dyDescent="0.3">
      <c r="A30" s="180"/>
      <c r="B30" s="42" t="s">
        <v>85</v>
      </c>
      <c r="C30" s="32">
        <v>1</v>
      </c>
      <c r="D30" s="33"/>
      <c r="E30" s="40">
        <v>1</v>
      </c>
      <c r="F30" s="32"/>
      <c r="G30" s="33">
        <v>4</v>
      </c>
      <c r="H30" s="40"/>
      <c r="I30" s="32"/>
      <c r="J30" s="33"/>
      <c r="K30" s="40"/>
      <c r="L30" s="32"/>
      <c r="M30" s="33">
        <v>5</v>
      </c>
      <c r="N30" s="175">
        <v>5</v>
      </c>
      <c r="O30" s="175">
        <v>4</v>
      </c>
      <c r="P30" s="177"/>
      <c r="Q30" s="149">
        <f t="shared" si="0"/>
        <v>20</v>
      </c>
      <c r="R30" s="150">
        <f t="shared" si="1"/>
        <v>2</v>
      </c>
      <c r="S30" s="176"/>
      <c r="T30" s="174"/>
      <c r="U30" s="68"/>
      <c r="V30" s="178"/>
      <c r="W30" s="185"/>
      <c r="X30" s="40">
        <v>5</v>
      </c>
      <c r="Y30" s="75"/>
      <c r="Z30" s="33">
        <v>4</v>
      </c>
      <c r="AA30" s="68"/>
      <c r="AB30" s="32"/>
      <c r="AC30" s="33"/>
      <c r="AD30" s="40"/>
      <c r="AE30" s="149">
        <f t="shared" si="2"/>
        <v>29</v>
      </c>
      <c r="AF30" s="150">
        <f t="shared" si="3"/>
        <v>1</v>
      </c>
      <c r="AG30" s="32"/>
      <c r="AH30" s="33"/>
      <c r="AI30" s="33"/>
      <c r="AJ30" s="33"/>
      <c r="AK30" s="33"/>
      <c r="AL30" s="33"/>
      <c r="AM30" s="33"/>
      <c r="AN30" s="33"/>
      <c r="AO30" s="40"/>
      <c r="AP30" s="207" t="s">
        <v>93</v>
      </c>
      <c r="AQ30" s="208"/>
      <c r="AR30" s="208"/>
      <c r="AS30" s="208"/>
      <c r="AT30" s="208"/>
      <c r="AU30" s="208"/>
      <c r="AV30" s="208"/>
      <c r="AW30" s="208"/>
      <c r="AX30" s="209"/>
      <c r="AY30" s="32"/>
      <c r="AZ30" s="33"/>
      <c r="BA30" s="33"/>
      <c r="BB30" s="33"/>
      <c r="BC30" s="33"/>
      <c r="BD30" s="33"/>
      <c r="BE30" s="33"/>
      <c r="BF30" s="101"/>
      <c r="BG30" s="33"/>
      <c r="BH30" s="33"/>
      <c r="BI30" s="108"/>
      <c r="BJ30" s="109"/>
      <c r="BK30" s="110"/>
      <c r="BL30" s="40"/>
      <c r="BM30" s="151">
        <f t="shared" si="7"/>
        <v>29</v>
      </c>
      <c r="BN30" s="32"/>
      <c r="BO30" s="33"/>
      <c r="BP30" s="152">
        <f t="shared" si="5"/>
        <v>29</v>
      </c>
      <c r="BQ30" s="153" t="str">
        <f t="shared" si="4"/>
        <v>FX</v>
      </c>
      <c r="BR30" s="154">
        <f t="shared" si="6"/>
        <v>2</v>
      </c>
      <c r="BS30" s="42"/>
    </row>
    <row r="31" spans="1:71" ht="15.75" customHeight="1" x14ac:dyDescent="0.25">
      <c r="A31" s="181"/>
      <c r="B31" s="15"/>
      <c r="W31" s="2"/>
      <c r="X31" s="10"/>
    </row>
    <row r="32" spans="1:71" ht="15.75" customHeight="1" x14ac:dyDescent="0.25">
      <c r="A32" s="167"/>
      <c r="B32" s="15" t="s">
        <v>99</v>
      </c>
      <c r="W32" s="2"/>
      <c r="X32" s="10"/>
      <c r="Y32" s="162" t="s">
        <v>100</v>
      </c>
    </row>
    <row r="33" spans="1:25" ht="15.75" x14ac:dyDescent="0.25">
      <c r="A33" s="167"/>
      <c r="B33" s="15" t="s">
        <v>115</v>
      </c>
      <c r="W33" s="2"/>
      <c r="X33" s="10"/>
      <c r="Y33" t="s">
        <v>101</v>
      </c>
    </row>
    <row r="34" spans="1:25" ht="15.75" customHeight="1" x14ac:dyDescent="0.25">
      <c r="A34" s="167"/>
      <c r="B34" s="15"/>
      <c r="C34" t="s">
        <v>105</v>
      </c>
      <c r="W34" s="2"/>
      <c r="X34" s="10"/>
    </row>
    <row r="35" spans="1:25" ht="15.75" customHeight="1" x14ac:dyDescent="0.25">
      <c r="A35" s="167"/>
      <c r="B35" s="15"/>
      <c r="C35" t="s">
        <v>116</v>
      </c>
      <c r="W35" s="2"/>
      <c r="X35" s="10"/>
    </row>
    <row r="36" spans="1:25" ht="15.75" customHeight="1" x14ac:dyDescent="0.25">
      <c r="A36" s="167"/>
      <c r="B36" s="15"/>
      <c r="C36" t="s">
        <v>106</v>
      </c>
    </row>
    <row r="37" spans="1:25" ht="16.5" customHeight="1" x14ac:dyDescent="0.25">
      <c r="A37" s="167"/>
      <c r="B37" s="15"/>
      <c r="C37" t="s">
        <v>102</v>
      </c>
    </row>
    <row r="38" spans="1:25" ht="15.75" x14ac:dyDescent="0.25">
      <c r="B38" s="15"/>
      <c r="C38" s="162" t="s">
        <v>103</v>
      </c>
    </row>
    <row r="39" spans="1:25" ht="15.75" x14ac:dyDescent="0.25">
      <c r="B39" s="16"/>
      <c r="C39" s="162" t="s">
        <v>104</v>
      </c>
    </row>
    <row r="40" spans="1:25" ht="15.75" x14ac:dyDescent="0.25">
      <c r="B40" s="16"/>
      <c r="C40" s="162" t="s">
        <v>117</v>
      </c>
    </row>
    <row r="41" spans="1:25" x14ac:dyDescent="0.25">
      <c r="B41" s="7"/>
      <c r="C41" t="s">
        <v>107</v>
      </c>
    </row>
    <row r="42" spans="1:25" x14ac:dyDescent="0.25">
      <c r="B42" s="8"/>
      <c r="C42" t="s">
        <v>109</v>
      </c>
    </row>
    <row r="43" spans="1:25" x14ac:dyDescent="0.25">
      <c r="B43" s="7"/>
      <c r="C43" t="s">
        <v>108</v>
      </c>
    </row>
    <row r="44" spans="1:25" ht="15.75" x14ac:dyDescent="0.25">
      <c r="B44" s="9"/>
      <c r="C44" t="s">
        <v>110</v>
      </c>
    </row>
    <row r="45" spans="1:25" x14ac:dyDescent="0.25">
      <c r="C45" t="s">
        <v>111</v>
      </c>
    </row>
    <row r="46" spans="1:25" x14ac:dyDescent="0.25">
      <c r="C46" t="s">
        <v>112</v>
      </c>
    </row>
    <row r="47" spans="1:25" x14ac:dyDescent="0.25">
      <c r="C47" t="s">
        <v>113</v>
      </c>
    </row>
    <row r="48" spans="1:25" x14ac:dyDescent="0.25">
      <c r="C48" t="s">
        <v>118</v>
      </c>
    </row>
    <row r="49" spans="3:3" x14ac:dyDescent="0.25">
      <c r="C49" t="s">
        <v>114</v>
      </c>
    </row>
    <row r="50" spans="3:3" x14ac:dyDescent="0.25">
      <c r="C50" t="s">
        <v>119</v>
      </c>
    </row>
    <row r="51" spans="3:3" x14ac:dyDescent="0.25">
      <c r="C51" t="s">
        <v>120</v>
      </c>
    </row>
  </sheetData>
  <mergeCells count="28">
    <mergeCell ref="AP28:AX28"/>
    <mergeCell ref="AP26:AX26"/>
    <mergeCell ref="AP27:AX27"/>
    <mergeCell ref="AP29:AX29"/>
    <mergeCell ref="AP30:AX30"/>
    <mergeCell ref="AP16:AX16"/>
    <mergeCell ref="AP17:AX17"/>
    <mergeCell ref="AP23:AX23"/>
    <mergeCell ref="AP24:AX24"/>
    <mergeCell ref="AP25:AX25"/>
    <mergeCell ref="AP18:AX18"/>
    <mergeCell ref="AP19:AX19"/>
    <mergeCell ref="AP21:AX21"/>
    <mergeCell ref="AP20:AX20"/>
    <mergeCell ref="AP22:AX22"/>
    <mergeCell ref="R6:R7"/>
    <mergeCell ref="AF6:AF7"/>
    <mergeCell ref="AP14:AX14"/>
    <mergeCell ref="BN7:BO7"/>
    <mergeCell ref="AP7:AX7"/>
    <mergeCell ref="AP8:AX8"/>
    <mergeCell ref="AP6:AX6"/>
    <mergeCell ref="AP15:AX15"/>
    <mergeCell ref="AP9:AX9"/>
    <mergeCell ref="AP10:AX10"/>
    <mergeCell ref="AP11:AX11"/>
    <mergeCell ref="AP12:AX12"/>
    <mergeCell ref="AP13:AX13"/>
  </mergeCells>
  <hyperlinks>
    <hyperlink ref="BE1" r:id="rId1"/>
    <hyperlink ref="BE2" r:id="rId2" display="http://dispace.edu.nstu.ru/didesk/course/show/1033"/>
    <hyperlink ref="BE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1"/>
  <sheetViews>
    <sheetView tabSelected="1" topLeftCell="A6" zoomScale="80" zoomScaleNormal="80" workbookViewId="0">
      <selection activeCell="AP23" sqref="AP23:AX23"/>
    </sheetView>
  </sheetViews>
  <sheetFormatPr defaultRowHeight="15" x14ac:dyDescent="0.25"/>
  <cols>
    <col min="1" max="1" width="2.42578125" style="162" customWidth="1"/>
    <col min="2" max="2" width="18.85546875" style="162" customWidth="1"/>
    <col min="3" max="44" width="2.7109375" style="162" customWidth="1"/>
    <col min="45" max="45" width="2.5703125" style="162" customWidth="1"/>
    <col min="46" max="58" width="2.7109375" style="162" customWidth="1"/>
    <col min="59" max="60" width="3.42578125" style="162" customWidth="1"/>
    <col min="61" max="61" width="3.140625" style="162" customWidth="1"/>
    <col min="62" max="62" width="3.28515625" style="162" customWidth="1"/>
    <col min="63" max="63" width="3.42578125" style="162" customWidth="1"/>
    <col min="64" max="64" width="3.140625" style="162" customWidth="1"/>
    <col min="65" max="67" width="3" style="162" customWidth="1"/>
    <col min="68" max="68" width="3.28515625" style="162" customWidth="1"/>
    <col min="69" max="69" width="3.42578125" style="162" customWidth="1"/>
    <col min="70" max="70" width="3" style="162" customWidth="1"/>
    <col min="71" max="16384" width="9.140625" style="162"/>
  </cols>
  <sheetData>
    <row r="1" spans="1:71" ht="18.75" x14ac:dyDescent="0.3">
      <c r="B1" s="43"/>
      <c r="C1" s="44"/>
      <c r="D1" s="43"/>
      <c r="E1" s="43"/>
      <c r="F1" s="43"/>
      <c r="G1" s="43"/>
      <c r="H1" s="43"/>
      <c r="I1" s="43"/>
      <c r="J1" s="43"/>
      <c r="K1" s="43"/>
      <c r="L1" s="43" t="s">
        <v>0</v>
      </c>
      <c r="M1" s="43"/>
      <c r="N1" s="43"/>
      <c r="O1" s="43"/>
      <c r="P1" s="164" t="s">
        <v>62</v>
      </c>
      <c r="Q1" s="164"/>
      <c r="R1" s="164"/>
      <c r="S1" s="164"/>
      <c r="T1" s="164"/>
      <c r="U1" s="164"/>
      <c r="V1" s="170"/>
      <c r="W1" s="170"/>
      <c r="X1" s="170"/>
      <c r="Y1" s="163" t="s">
        <v>60</v>
      </c>
      <c r="Z1" s="163"/>
      <c r="AA1" s="163"/>
      <c r="AB1" s="163"/>
      <c r="AC1" s="163"/>
      <c r="AD1" s="165"/>
      <c r="AE1" s="163" t="s">
        <v>1</v>
      </c>
      <c r="AF1" s="165"/>
      <c r="AG1" s="163"/>
      <c r="AH1" s="163"/>
      <c r="AI1" s="163"/>
      <c r="AJ1" s="165"/>
      <c r="AK1" s="165"/>
      <c r="AL1" s="165"/>
      <c r="AM1" s="165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6"/>
      <c r="AY1" s="166"/>
      <c r="AZ1" s="166"/>
      <c r="BA1" s="166"/>
      <c r="BB1" s="166"/>
      <c r="BC1" s="166"/>
      <c r="BD1" s="166"/>
      <c r="BE1" s="168" t="s">
        <v>58</v>
      </c>
      <c r="BF1" s="166"/>
      <c r="BG1" s="166"/>
      <c r="BH1" s="166"/>
      <c r="BI1" s="166"/>
      <c r="BJ1" s="166"/>
      <c r="BK1" s="166"/>
      <c r="BL1" s="166"/>
      <c r="BM1" s="166"/>
      <c r="BN1" s="166"/>
      <c r="BO1" s="166"/>
      <c r="BP1" s="166"/>
      <c r="BQ1" s="166"/>
      <c r="BR1" s="166"/>
      <c r="BS1" s="166"/>
    </row>
    <row r="2" spans="1:71" ht="18.75" x14ac:dyDescent="0.3">
      <c r="B2" s="44" t="s">
        <v>33</v>
      </c>
      <c r="C2" s="44" t="s">
        <v>43</v>
      </c>
      <c r="D2" s="44"/>
      <c r="E2" s="44"/>
      <c r="F2" s="44"/>
      <c r="G2" s="44"/>
      <c r="H2" s="43"/>
      <c r="I2" s="43"/>
      <c r="J2" s="43"/>
      <c r="K2" s="166"/>
      <c r="L2" s="43"/>
      <c r="M2" s="43"/>
      <c r="N2" s="43"/>
      <c r="O2" s="43"/>
      <c r="P2" s="43"/>
      <c r="Q2" s="43"/>
      <c r="R2" s="43"/>
      <c r="S2" s="163" t="s">
        <v>2</v>
      </c>
      <c r="T2" s="163"/>
      <c r="U2" s="163"/>
      <c r="V2" s="163"/>
      <c r="W2" s="163"/>
      <c r="X2" s="163"/>
      <c r="Y2" s="43" t="s">
        <v>3</v>
      </c>
      <c r="Z2" s="43"/>
      <c r="AA2" s="43"/>
      <c r="AB2" s="166"/>
      <c r="AC2" s="43"/>
      <c r="AD2" s="43"/>
      <c r="AE2" s="43" t="s">
        <v>4</v>
      </c>
      <c r="AF2" s="43"/>
      <c r="AG2" s="43"/>
      <c r="AH2" s="43"/>
      <c r="AI2" s="43"/>
      <c r="AJ2" s="166"/>
      <c r="AK2" s="166"/>
      <c r="AL2" s="166"/>
      <c r="AM2" s="166"/>
      <c r="AN2" s="166"/>
      <c r="AO2" s="161" t="s">
        <v>5</v>
      </c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6"/>
      <c r="BA2" s="166"/>
      <c r="BB2" s="166"/>
      <c r="BC2" s="166"/>
      <c r="BD2" s="166"/>
      <c r="BE2" s="169" t="s">
        <v>123</v>
      </c>
      <c r="BL2" s="166"/>
      <c r="BM2" s="166"/>
      <c r="BN2" s="166"/>
      <c r="BO2" s="166"/>
      <c r="BP2" s="166"/>
      <c r="BQ2" s="166"/>
      <c r="BR2" s="166"/>
      <c r="BS2" s="166"/>
    </row>
    <row r="3" spans="1:71" ht="14.25" customHeight="1" thickBot="1" x14ac:dyDescent="0.3">
      <c r="B3" s="43"/>
      <c r="C3" s="49" t="s">
        <v>61</v>
      </c>
      <c r="D3" s="49"/>
      <c r="E3" s="49"/>
      <c r="F3" s="49"/>
      <c r="G3" s="49"/>
      <c r="H3" s="49"/>
      <c r="I3" s="49"/>
      <c r="J3" s="49"/>
      <c r="K3" s="164"/>
      <c r="L3" s="164"/>
      <c r="M3" s="164"/>
      <c r="N3" s="164"/>
      <c r="O3" s="164"/>
      <c r="P3" s="164"/>
      <c r="Q3" s="164"/>
      <c r="R3" s="164"/>
      <c r="S3" s="164"/>
      <c r="T3" s="163"/>
      <c r="U3" s="163"/>
      <c r="V3" s="163"/>
      <c r="W3" s="163"/>
      <c r="X3" s="163"/>
      <c r="Y3" s="16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166"/>
      <c r="AK3" s="166"/>
      <c r="AL3" s="166"/>
      <c r="AM3" s="166"/>
      <c r="AN3" s="166"/>
      <c r="AO3" s="166"/>
      <c r="AP3" s="166"/>
      <c r="AQ3" s="166"/>
      <c r="AR3" s="166"/>
      <c r="AS3" s="166"/>
      <c r="AT3" s="166"/>
      <c r="AU3" s="166"/>
      <c r="AV3" s="166"/>
      <c r="AW3" s="166"/>
      <c r="AX3" s="166"/>
      <c r="AY3" s="166"/>
      <c r="AZ3" s="166"/>
      <c r="BA3" s="166"/>
      <c r="BB3" s="166"/>
      <c r="BC3" s="166"/>
      <c r="BD3" s="166"/>
      <c r="BE3" s="168" t="s">
        <v>59</v>
      </c>
      <c r="BF3" s="166"/>
      <c r="BG3" s="166"/>
      <c r="BH3" s="166"/>
      <c r="BI3" s="166"/>
      <c r="BJ3" s="166"/>
      <c r="BK3" s="166"/>
      <c r="BL3" s="166"/>
      <c r="BM3" s="166"/>
      <c r="BN3" s="166"/>
      <c r="BO3" s="166"/>
      <c r="BP3" s="166"/>
      <c r="BQ3" s="166"/>
      <c r="BR3" s="166"/>
      <c r="BS3" s="166"/>
    </row>
    <row r="4" spans="1:71" ht="15.75" hidden="1" thickBot="1" x14ac:dyDescent="0.3">
      <c r="A4" s="167"/>
      <c r="B4" s="167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5"/>
      <c r="AF4" s="4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71" ht="15.75" hidden="1" customHeight="1" x14ac:dyDescent="0.25">
      <c r="A5" s="167"/>
      <c r="B5" s="167"/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5"/>
      <c r="AF5" s="4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71" s="1" customFormat="1" ht="63.75" customHeight="1" x14ac:dyDescent="0.2">
      <c r="A6" s="11"/>
      <c r="B6" s="155"/>
      <c r="C6" s="120" t="s">
        <v>34</v>
      </c>
      <c r="D6" s="135"/>
      <c r="E6" s="81"/>
      <c r="F6" s="118" t="s">
        <v>35</v>
      </c>
      <c r="G6" s="142"/>
      <c r="H6" s="81"/>
      <c r="I6" s="118" t="s">
        <v>36</v>
      </c>
      <c r="J6" s="79"/>
      <c r="K6" s="182" t="s">
        <v>122</v>
      </c>
      <c r="L6" s="118" t="s">
        <v>38</v>
      </c>
      <c r="M6" s="182" t="s">
        <v>122</v>
      </c>
      <c r="N6" s="182" t="s">
        <v>122</v>
      </c>
      <c r="O6" s="142"/>
      <c r="P6" s="143"/>
      <c r="Q6" s="141" t="s">
        <v>6</v>
      </c>
      <c r="R6" s="192" t="s">
        <v>17</v>
      </c>
      <c r="S6" s="118" t="s">
        <v>39</v>
      </c>
      <c r="T6" s="119"/>
      <c r="U6" s="90"/>
      <c r="V6" s="118" t="s">
        <v>40</v>
      </c>
      <c r="W6" s="135"/>
      <c r="X6" s="81"/>
      <c r="Y6" s="120" t="s">
        <v>41</v>
      </c>
      <c r="Z6" s="119"/>
      <c r="AA6" s="90"/>
      <c r="AB6" s="118" t="s">
        <v>42</v>
      </c>
      <c r="AC6" s="79"/>
      <c r="AD6" s="131"/>
      <c r="AE6" s="148" t="s">
        <v>7</v>
      </c>
      <c r="AF6" s="194" t="s">
        <v>17</v>
      </c>
      <c r="AG6" s="80"/>
      <c r="AH6" s="79"/>
      <c r="AI6" s="79"/>
      <c r="AJ6" s="79"/>
      <c r="AK6" s="79"/>
      <c r="AL6" s="79"/>
      <c r="AM6" s="79"/>
      <c r="AN6" s="142" t="s">
        <v>57</v>
      </c>
      <c r="AO6" s="159" t="s">
        <v>56</v>
      </c>
      <c r="AP6" s="201" t="s">
        <v>33</v>
      </c>
      <c r="AQ6" s="202"/>
      <c r="AR6" s="202"/>
      <c r="AS6" s="202"/>
      <c r="AT6" s="202"/>
      <c r="AU6" s="202"/>
      <c r="AV6" s="202"/>
      <c r="AW6" s="202"/>
      <c r="AX6" s="203"/>
      <c r="AY6" s="115" t="s">
        <v>19</v>
      </c>
      <c r="AZ6" s="111" t="s">
        <v>20</v>
      </c>
      <c r="BA6" s="111" t="s">
        <v>21</v>
      </c>
      <c r="BB6" s="111" t="s">
        <v>22</v>
      </c>
      <c r="BC6" s="111" t="s">
        <v>23</v>
      </c>
      <c r="BD6" s="112" t="s">
        <v>24</v>
      </c>
      <c r="BE6" s="113" t="s">
        <v>25</v>
      </c>
      <c r="BF6" s="111" t="s">
        <v>26</v>
      </c>
      <c r="BG6" s="111" t="s">
        <v>27</v>
      </c>
      <c r="BH6" s="112" t="s">
        <v>28</v>
      </c>
      <c r="BI6" s="111" t="s">
        <v>29</v>
      </c>
      <c r="BJ6" s="114" t="s">
        <v>30</v>
      </c>
      <c r="BK6" s="113" t="s">
        <v>31</v>
      </c>
      <c r="BL6" s="116" t="s">
        <v>32</v>
      </c>
      <c r="BM6" s="117" t="s">
        <v>16</v>
      </c>
      <c r="BN6" s="50" t="s">
        <v>11</v>
      </c>
      <c r="BO6" s="51" t="s">
        <v>12</v>
      </c>
      <c r="BP6" s="52" t="s">
        <v>13</v>
      </c>
      <c r="BQ6" s="53" t="s">
        <v>14</v>
      </c>
      <c r="BR6" s="54" t="s">
        <v>15</v>
      </c>
      <c r="BS6" s="55" t="s">
        <v>18</v>
      </c>
    </row>
    <row r="7" spans="1:71" ht="18" customHeight="1" x14ac:dyDescent="0.3">
      <c r="A7" s="12"/>
      <c r="B7" s="156" t="s">
        <v>8</v>
      </c>
      <c r="C7" s="56" t="s">
        <v>9</v>
      </c>
      <c r="D7" s="57" t="s">
        <v>10</v>
      </c>
      <c r="E7" s="84" t="s">
        <v>10</v>
      </c>
      <c r="F7" s="56" t="s">
        <v>9</v>
      </c>
      <c r="G7" s="58" t="s">
        <v>10</v>
      </c>
      <c r="H7" s="146" t="s">
        <v>10</v>
      </c>
      <c r="I7" s="56" t="s">
        <v>9</v>
      </c>
      <c r="J7" s="145" t="s">
        <v>10</v>
      </c>
      <c r="K7" s="184" t="s">
        <v>121</v>
      </c>
      <c r="L7" s="56" t="s">
        <v>9</v>
      </c>
      <c r="M7" s="183" t="s">
        <v>121</v>
      </c>
      <c r="N7" s="183" t="s">
        <v>121</v>
      </c>
      <c r="O7" s="172" t="s">
        <v>37</v>
      </c>
      <c r="P7" s="173" t="s">
        <v>37</v>
      </c>
      <c r="Q7" s="140"/>
      <c r="R7" s="193"/>
      <c r="S7" s="56" t="s">
        <v>9</v>
      </c>
      <c r="T7" s="57" t="s">
        <v>10</v>
      </c>
      <c r="U7" s="59" t="s">
        <v>10</v>
      </c>
      <c r="V7" s="136" t="s">
        <v>9</v>
      </c>
      <c r="W7" s="58" t="s">
        <v>10</v>
      </c>
      <c r="X7" s="84" t="s">
        <v>10</v>
      </c>
      <c r="Y7" s="72" t="s">
        <v>9</v>
      </c>
      <c r="Z7" s="57" t="s">
        <v>10</v>
      </c>
      <c r="AA7" s="59" t="s">
        <v>10</v>
      </c>
      <c r="AB7" s="56" t="s">
        <v>9</v>
      </c>
      <c r="AC7" s="58" t="s">
        <v>10</v>
      </c>
      <c r="AD7" s="132" t="s">
        <v>10</v>
      </c>
      <c r="AE7" s="129"/>
      <c r="AF7" s="195"/>
      <c r="AG7" s="171" t="s">
        <v>37</v>
      </c>
      <c r="AH7" s="62" t="s">
        <v>37</v>
      </c>
      <c r="AI7" s="62" t="s">
        <v>37</v>
      </c>
      <c r="AJ7" s="62" t="s">
        <v>37</v>
      </c>
      <c r="AK7" s="62" t="s">
        <v>37</v>
      </c>
      <c r="AL7" s="122" t="s">
        <v>53</v>
      </c>
      <c r="AM7" s="121"/>
      <c r="AN7" s="122"/>
      <c r="AO7" s="125"/>
      <c r="AP7" s="198" t="s">
        <v>18</v>
      </c>
      <c r="AQ7" s="199"/>
      <c r="AR7" s="199"/>
      <c r="AS7" s="199"/>
      <c r="AT7" s="199"/>
      <c r="AU7" s="199"/>
      <c r="AV7" s="199"/>
      <c r="AW7" s="199"/>
      <c r="AX7" s="200"/>
      <c r="AY7" s="95" t="s">
        <v>55</v>
      </c>
      <c r="AZ7" s="61"/>
      <c r="BA7" s="61"/>
      <c r="BB7" s="61" t="s">
        <v>44</v>
      </c>
      <c r="BC7" s="61" t="s">
        <v>45</v>
      </c>
      <c r="BD7" s="61" t="s">
        <v>46</v>
      </c>
      <c r="BE7" s="61" t="s">
        <v>47</v>
      </c>
      <c r="BF7" s="61" t="s">
        <v>46</v>
      </c>
      <c r="BG7" s="121" t="s">
        <v>48</v>
      </c>
      <c r="BH7" s="121" t="s">
        <v>49</v>
      </c>
      <c r="BI7" s="61" t="s">
        <v>50</v>
      </c>
      <c r="BJ7" s="61" t="s">
        <v>51</v>
      </c>
      <c r="BK7" s="124" t="s">
        <v>54</v>
      </c>
      <c r="BL7" s="96" t="s">
        <v>52</v>
      </c>
      <c r="BM7" s="69"/>
      <c r="BN7" s="196"/>
      <c r="BO7" s="197"/>
      <c r="BP7" s="27"/>
      <c r="BQ7" s="23"/>
      <c r="BR7" s="39"/>
      <c r="BS7" s="63"/>
    </row>
    <row r="8" spans="1:71" ht="17.25" customHeight="1" x14ac:dyDescent="0.25">
      <c r="A8" s="13"/>
      <c r="B8" s="41" t="s">
        <v>135</v>
      </c>
      <c r="C8" s="17"/>
      <c r="D8" s="18">
        <v>1</v>
      </c>
      <c r="E8" s="76"/>
      <c r="F8" s="17"/>
      <c r="G8" s="19"/>
      <c r="H8" s="76"/>
      <c r="I8" s="22"/>
      <c r="J8" s="19"/>
      <c r="K8" s="77"/>
      <c r="L8" s="133"/>
      <c r="M8" s="20"/>
      <c r="N8" s="21"/>
      <c r="O8" s="19"/>
      <c r="P8" s="85"/>
      <c r="Q8" s="130">
        <f t="shared" ref="Q8:Q30" si="0">IF(SUM(C8:P8)&lt;=21,SUM(C8:P8),21)</f>
        <v>1</v>
      </c>
      <c r="R8" s="64">
        <f t="shared" ref="R8:R30" si="1">IF(Q8&lt;7,0,IF(Q8&lt;14,1,2))</f>
        <v>0</v>
      </c>
      <c r="S8" s="22"/>
      <c r="T8" s="21"/>
      <c r="U8" s="126"/>
      <c r="V8" s="133"/>
      <c r="W8" s="20"/>
      <c r="X8" s="85"/>
      <c r="Y8" s="73"/>
      <c r="Z8" s="21"/>
      <c r="AA8" s="126"/>
      <c r="AB8" s="133"/>
      <c r="AC8" s="20"/>
      <c r="AD8" s="85"/>
      <c r="AE8" s="130">
        <f t="shared" ref="AE8:AE30" si="2">IF(SUM(S8:AD8,Q8)&lt;=39,SUM(S8:AD8,Q8),39)</f>
        <v>1</v>
      </c>
      <c r="AF8" s="64">
        <f t="shared" ref="AF8:AF30" si="3">IF(AE8&lt;15,0,IF(AE8&lt;30,1,2))</f>
        <v>0</v>
      </c>
      <c r="AG8" s="22"/>
      <c r="AH8" s="21"/>
      <c r="AI8" s="25"/>
      <c r="AJ8" s="25"/>
      <c r="AK8" s="25"/>
      <c r="AL8" s="160"/>
      <c r="AM8" s="25"/>
      <c r="AN8" s="25"/>
      <c r="AO8" s="123"/>
      <c r="AP8" s="189" t="s">
        <v>141</v>
      </c>
      <c r="AQ8" s="190"/>
      <c r="AR8" s="190"/>
      <c r="AS8" s="190"/>
      <c r="AT8" s="190"/>
      <c r="AU8" s="190"/>
      <c r="AV8" s="190"/>
      <c r="AW8" s="190"/>
      <c r="AX8" s="191"/>
      <c r="AY8" s="37"/>
      <c r="AZ8" s="38"/>
      <c r="BA8" s="38"/>
      <c r="BB8" s="38"/>
      <c r="BC8" s="38"/>
      <c r="BD8" s="38"/>
      <c r="BE8" s="23"/>
      <c r="BF8" s="99"/>
      <c r="BG8" s="38"/>
      <c r="BH8" s="38"/>
      <c r="BI8" s="102"/>
      <c r="BJ8" s="103"/>
      <c r="BK8" s="104"/>
      <c r="BL8" s="39"/>
      <c r="BM8" s="93">
        <f>IF(SUM(AE8,AY8:BL8,AG8:AO8)&lt;=80,SUM(AE8,AY8:BL8,AG8:AO8),80)</f>
        <v>1</v>
      </c>
      <c r="BN8" s="37"/>
      <c r="BO8" s="38"/>
      <c r="BP8" s="65">
        <f>IF(SUM(BM8,BN8:BO8)&lt;=100,SUM(BM8,BN8:BO8),100)</f>
        <v>1</v>
      </c>
      <c r="BQ8" s="66" t="str">
        <f t="shared" ref="BQ8:BQ30" si="4">IF(BP8&lt;25,"F",IF(BP8&lt;50,"FX",IF(BP8&lt;60,"E",IF(BP8&lt;64,"D-",IF(BP8&lt;67,"D",IF(BP8&lt;70,"D+",IF(BP8&lt;74,"C-",IF(BP8&lt;77,"C",IF(BP8&lt;80,"C+",IF(BP8&lt;84,"B-",IF(BP8&lt;87,"B",IF(BP8&lt;90,"B+",IF(BP8&lt;94,"A-",IF(BP8&lt;97,"A","A+"))))))))))))))</f>
        <v>F</v>
      </c>
      <c r="BR8" s="67">
        <f>IF(BP8&lt;50,2,IF(BP8&lt;74,3,IF(BP8&lt;87,4,5)))</f>
        <v>2</v>
      </c>
      <c r="BS8" s="41"/>
    </row>
    <row r="9" spans="1:71" ht="15.75" customHeight="1" x14ac:dyDescent="0.25">
      <c r="A9" s="13"/>
      <c r="B9" s="41" t="s">
        <v>136</v>
      </c>
      <c r="C9" s="22"/>
      <c r="D9" s="23">
        <v>1</v>
      </c>
      <c r="E9" s="77"/>
      <c r="F9" s="22"/>
      <c r="G9" s="20"/>
      <c r="H9" s="77"/>
      <c r="I9" s="22"/>
      <c r="J9" s="20"/>
      <c r="K9" s="77"/>
      <c r="L9" s="133"/>
      <c r="M9" s="20"/>
      <c r="N9" s="21"/>
      <c r="O9" s="19"/>
      <c r="P9" s="85"/>
      <c r="Q9" s="130">
        <f t="shared" si="0"/>
        <v>1</v>
      </c>
      <c r="R9" s="64">
        <f t="shared" si="1"/>
        <v>0</v>
      </c>
      <c r="S9" s="22"/>
      <c r="T9" s="21"/>
      <c r="U9" s="91"/>
      <c r="V9" s="133"/>
      <c r="W9" s="20"/>
      <c r="X9" s="85"/>
      <c r="Y9" s="82"/>
      <c r="Z9" s="21"/>
      <c r="AA9" s="126"/>
      <c r="AB9" s="133"/>
      <c r="AC9" s="20"/>
      <c r="AD9" s="85"/>
      <c r="AE9" s="130">
        <f t="shared" si="2"/>
        <v>1</v>
      </c>
      <c r="AF9" s="64">
        <f t="shared" si="3"/>
        <v>0</v>
      </c>
      <c r="AG9" s="22"/>
      <c r="AH9" s="21"/>
      <c r="AI9" s="25"/>
      <c r="AJ9" s="25"/>
      <c r="AK9" s="25"/>
      <c r="AL9" s="25"/>
      <c r="AM9" s="25"/>
      <c r="AN9" s="25"/>
      <c r="AO9" s="123"/>
      <c r="AP9" s="189" t="s">
        <v>142</v>
      </c>
      <c r="AQ9" s="187"/>
      <c r="AR9" s="187"/>
      <c r="AS9" s="187"/>
      <c r="AT9" s="187"/>
      <c r="AU9" s="187"/>
      <c r="AV9" s="187"/>
      <c r="AW9" s="187"/>
      <c r="AX9" s="188"/>
      <c r="AY9" s="27"/>
      <c r="AZ9" s="23"/>
      <c r="BA9" s="23"/>
      <c r="BB9" s="23"/>
      <c r="BC9" s="23"/>
      <c r="BD9" s="23"/>
      <c r="BE9" s="23"/>
      <c r="BF9" s="99"/>
      <c r="BG9" s="23"/>
      <c r="BH9" s="23"/>
      <c r="BI9" s="102"/>
      <c r="BJ9" s="103"/>
      <c r="BK9" s="104"/>
      <c r="BL9" s="39"/>
      <c r="BM9" s="93">
        <f>IF(SUM(AE9,AY9:BL9,AG9:AO9)&lt;=80,SUM(AE9,AY9:BL9,AG9:AO9),80)</f>
        <v>1</v>
      </c>
      <c r="BN9" s="27"/>
      <c r="BO9" s="23"/>
      <c r="BP9" s="65">
        <f t="shared" ref="BP9:BP30" si="5">IF(SUM(BM9,BN9:BO9)&lt;=100,SUM(BM9,BN9:BO9),100)</f>
        <v>1</v>
      </c>
      <c r="BQ9" s="66" t="str">
        <f t="shared" si="4"/>
        <v>F</v>
      </c>
      <c r="BR9" s="67">
        <f t="shared" ref="BR9:BR30" si="6">IF(BP9&lt;50,2,IF(BP9&lt;74,3,IF(BP9&lt;87,4,5)))</f>
        <v>2</v>
      </c>
      <c r="BS9" s="41"/>
    </row>
    <row r="10" spans="1:71" ht="15" customHeight="1" x14ac:dyDescent="0.25">
      <c r="A10" s="13"/>
      <c r="B10" s="41" t="s">
        <v>137</v>
      </c>
      <c r="C10" s="17"/>
      <c r="D10" s="18">
        <v>1</v>
      </c>
      <c r="E10" s="76"/>
      <c r="F10" s="17"/>
      <c r="G10" s="19"/>
      <c r="H10" s="76"/>
      <c r="I10" s="22"/>
      <c r="J10" s="19"/>
      <c r="K10" s="77"/>
      <c r="L10" s="133"/>
      <c r="M10" s="20"/>
      <c r="N10" s="21"/>
      <c r="O10" s="19"/>
      <c r="P10" s="85"/>
      <c r="Q10" s="130">
        <f t="shared" si="0"/>
        <v>1</v>
      </c>
      <c r="R10" s="64">
        <f t="shared" si="1"/>
        <v>0</v>
      </c>
      <c r="S10" s="22"/>
      <c r="T10" s="21"/>
      <c r="U10" s="126"/>
      <c r="V10" s="133"/>
      <c r="W10" s="20"/>
      <c r="X10" s="85"/>
      <c r="Y10" s="82"/>
      <c r="Z10" s="21"/>
      <c r="AA10" s="126"/>
      <c r="AB10" s="133"/>
      <c r="AC10" s="20"/>
      <c r="AD10" s="85"/>
      <c r="AE10" s="130">
        <f t="shared" si="2"/>
        <v>1</v>
      </c>
      <c r="AF10" s="64">
        <f t="shared" si="3"/>
        <v>0</v>
      </c>
      <c r="AG10" s="22"/>
      <c r="AH10" s="21"/>
      <c r="AI10" s="25"/>
      <c r="AJ10" s="25"/>
      <c r="AK10" s="25"/>
      <c r="AL10" s="25"/>
      <c r="AM10" s="25"/>
      <c r="AN10" s="25"/>
      <c r="AO10" s="123"/>
      <c r="AP10" s="189" t="s">
        <v>143</v>
      </c>
      <c r="AQ10" s="190"/>
      <c r="AR10" s="190"/>
      <c r="AS10" s="190"/>
      <c r="AT10" s="190"/>
      <c r="AU10" s="190"/>
      <c r="AV10" s="190"/>
      <c r="AW10" s="190"/>
      <c r="AX10" s="191"/>
      <c r="AY10" s="37"/>
      <c r="AZ10" s="38"/>
      <c r="BA10" s="38"/>
      <c r="BB10" s="38"/>
      <c r="BC10" s="23"/>
      <c r="BD10" s="23"/>
      <c r="BE10" s="23"/>
      <c r="BF10" s="99"/>
      <c r="BG10" s="38"/>
      <c r="BH10" s="38"/>
      <c r="BI10" s="102"/>
      <c r="BJ10" s="103"/>
      <c r="BK10" s="104"/>
      <c r="BL10" s="39"/>
      <c r="BM10" s="93">
        <f>IF(SUM(AE10,AY10:BL10,AG10:AO10)&lt;=80,SUM(AE10,AY10:BL10,AG10:AO10),80)</f>
        <v>1</v>
      </c>
      <c r="BN10" s="37"/>
      <c r="BO10" s="38"/>
      <c r="BP10" s="65">
        <f t="shared" si="5"/>
        <v>1</v>
      </c>
      <c r="BQ10" s="66" t="str">
        <f t="shared" si="4"/>
        <v>F</v>
      </c>
      <c r="BR10" s="67">
        <f t="shared" si="6"/>
        <v>2</v>
      </c>
      <c r="BS10" s="41"/>
    </row>
    <row r="11" spans="1:71" ht="15" customHeight="1" x14ac:dyDescent="0.25">
      <c r="A11" s="13"/>
      <c r="B11" s="41" t="s">
        <v>138</v>
      </c>
      <c r="C11" s="17"/>
      <c r="D11" s="18">
        <v>1</v>
      </c>
      <c r="E11" s="76"/>
      <c r="F11" s="17"/>
      <c r="G11" s="19"/>
      <c r="H11" s="147"/>
      <c r="I11" s="22"/>
      <c r="J11" s="19"/>
      <c r="K11" s="77"/>
      <c r="L11" s="133"/>
      <c r="M11" s="20"/>
      <c r="N11" s="21"/>
      <c r="O11" s="19"/>
      <c r="P11" s="85"/>
      <c r="Q11" s="130">
        <f t="shared" si="0"/>
        <v>1</v>
      </c>
      <c r="R11" s="64">
        <f t="shared" si="1"/>
        <v>0</v>
      </c>
      <c r="S11" s="22"/>
      <c r="T11" s="21"/>
      <c r="U11" s="126"/>
      <c r="V11" s="133"/>
      <c r="W11" s="20"/>
      <c r="X11" s="85"/>
      <c r="Y11" s="82"/>
      <c r="Z11" s="21"/>
      <c r="AA11" s="126"/>
      <c r="AB11" s="133"/>
      <c r="AC11" s="20"/>
      <c r="AD11" s="85"/>
      <c r="AE11" s="130">
        <f t="shared" si="2"/>
        <v>1</v>
      </c>
      <c r="AF11" s="64">
        <f t="shared" si="3"/>
        <v>0</v>
      </c>
      <c r="AG11" s="22"/>
      <c r="AH11" s="21"/>
      <c r="AI11" s="25"/>
      <c r="AJ11" s="25"/>
      <c r="AK11" s="25"/>
      <c r="AL11" s="25"/>
      <c r="AM11" s="25"/>
      <c r="AN11" s="25"/>
      <c r="AO11" s="123"/>
      <c r="AP11" s="189" t="s">
        <v>144</v>
      </c>
      <c r="AQ11" s="190"/>
      <c r="AR11" s="190"/>
      <c r="AS11" s="190"/>
      <c r="AT11" s="190"/>
      <c r="AU11" s="190"/>
      <c r="AV11" s="190"/>
      <c r="AW11" s="190"/>
      <c r="AX11" s="191"/>
      <c r="AY11" s="27"/>
      <c r="AZ11" s="23"/>
      <c r="BA11" s="23"/>
      <c r="BB11" s="23"/>
      <c r="BC11" s="23"/>
      <c r="BD11" s="23"/>
      <c r="BE11" s="23"/>
      <c r="BF11" s="99"/>
      <c r="BG11" s="23"/>
      <c r="BH11" s="23"/>
      <c r="BI11" s="102"/>
      <c r="BJ11" s="103"/>
      <c r="BK11" s="104"/>
      <c r="BL11" s="39"/>
      <c r="BM11" s="93">
        <f t="shared" ref="BM11:BM30" si="7">IF(SUM(AE11,AY11:BL11,AG11:AO11)&lt;=80,SUM(AE11,AY11:BL11,AG11:AO11),80)</f>
        <v>1</v>
      </c>
      <c r="BN11" s="27"/>
      <c r="BO11" s="23"/>
      <c r="BP11" s="65">
        <f t="shared" si="5"/>
        <v>1</v>
      </c>
      <c r="BQ11" s="66" t="str">
        <f t="shared" si="4"/>
        <v>F</v>
      </c>
      <c r="BR11" s="67">
        <f t="shared" si="6"/>
        <v>2</v>
      </c>
      <c r="BS11" s="41"/>
    </row>
    <row r="12" spans="1:71" ht="16.5" customHeight="1" x14ac:dyDescent="0.25">
      <c r="A12" s="13"/>
      <c r="B12" s="41" t="s">
        <v>139</v>
      </c>
      <c r="C12" s="17"/>
      <c r="D12" s="18">
        <v>1</v>
      </c>
      <c r="E12" s="76"/>
      <c r="F12" s="17"/>
      <c r="G12" s="19"/>
      <c r="H12" s="76"/>
      <c r="I12" s="22"/>
      <c r="J12" s="19"/>
      <c r="K12" s="77"/>
      <c r="L12" s="133"/>
      <c r="M12" s="20"/>
      <c r="N12" s="21"/>
      <c r="O12" s="19"/>
      <c r="P12" s="85"/>
      <c r="Q12" s="130">
        <f t="shared" si="0"/>
        <v>1</v>
      </c>
      <c r="R12" s="64">
        <f t="shared" si="1"/>
        <v>0</v>
      </c>
      <c r="S12" s="22"/>
      <c r="T12" s="21"/>
      <c r="U12" s="126"/>
      <c r="V12" s="133"/>
      <c r="W12" s="20"/>
      <c r="X12" s="85"/>
      <c r="Y12" s="82"/>
      <c r="Z12" s="21"/>
      <c r="AA12" s="126"/>
      <c r="AB12" s="133"/>
      <c r="AC12" s="20"/>
      <c r="AD12" s="85"/>
      <c r="AE12" s="130">
        <f t="shared" si="2"/>
        <v>1</v>
      </c>
      <c r="AF12" s="64">
        <f t="shared" si="3"/>
        <v>0</v>
      </c>
      <c r="AG12" s="22"/>
      <c r="AH12" s="21"/>
      <c r="AI12" s="25"/>
      <c r="AJ12" s="25"/>
      <c r="AK12" s="25"/>
      <c r="AL12" s="25"/>
      <c r="AM12" s="25"/>
      <c r="AN12" s="25"/>
      <c r="AO12" s="123"/>
      <c r="AP12" s="186" t="s">
        <v>145</v>
      </c>
      <c r="AQ12" s="187"/>
      <c r="AR12" s="187"/>
      <c r="AS12" s="187"/>
      <c r="AT12" s="187"/>
      <c r="AU12" s="187"/>
      <c r="AV12" s="187"/>
      <c r="AW12" s="187"/>
      <c r="AX12" s="188"/>
      <c r="AY12" s="27"/>
      <c r="AZ12" s="23"/>
      <c r="BA12" s="23"/>
      <c r="BB12" s="23"/>
      <c r="BC12" s="23"/>
      <c r="BD12" s="23"/>
      <c r="BE12" s="23"/>
      <c r="BF12" s="99"/>
      <c r="BG12" s="23"/>
      <c r="BH12" s="23"/>
      <c r="BI12" s="102"/>
      <c r="BJ12" s="103"/>
      <c r="BK12" s="104"/>
      <c r="BL12" s="39"/>
      <c r="BM12" s="93">
        <f t="shared" si="7"/>
        <v>1</v>
      </c>
      <c r="BN12" s="27"/>
      <c r="BO12" s="23"/>
      <c r="BP12" s="65">
        <f t="shared" si="5"/>
        <v>1</v>
      </c>
      <c r="BQ12" s="66" t="str">
        <f t="shared" si="4"/>
        <v>F</v>
      </c>
      <c r="BR12" s="67">
        <f t="shared" si="6"/>
        <v>2</v>
      </c>
      <c r="BS12" s="41"/>
    </row>
    <row r="13" spans="1:71" ht="15" customHeight="1" x14ac:dyDescent="0.25">
      <c r="A13" s="13"/>
      <c r="B13" s="41" t="s">
        <v>140</v>
      </c>
      <c r="C13" s="17"/>
      <c r="D13" s="18">
        <v>1</v>
      </c>
      <c r="E13" s="76"/>
      <c r="F13" s="17"/>
      <c r="G13" s="19"/>
      <c r="H13" s="76"/>
      <c r="I13" s="22"/>
      <c r="J13" s="19"/>
      <c r="K13" s="77"/>
      <c r="L13" s="133"/>
      <c r="M13" s="20"/>
      <c r="N13" s="21"/>
      <c r="O13" s="19"/>
      <c r="P13" s="85"/>
      <c r="Q13" s="130">
        <f t="shared" si="0"/>
        <v>1</v>
      </c>
      <c r="R13" s="64">
        <f t="shared" si="1"/>
        <v>0</v>
      </c>
      <c r="S13" s="22"/>
      <c r="T13" s="21"/>
      <c r="U13" s="126"/>
      <c r="V13" s="22"/>
      <c r="W13" s="20"/>
      <c r="X13" s="77"/>
      <c r="Y13" s="82"/>
      <c r="Z13" s="20"/>
      <c r="AA13" s="126"/>
      <c r="AB13" s="133"/>
      <c r="AC13" s="20"/>
      <c r="AD13" s="85"/>
      <c r="AE13" s="130">
        <f t="shared" si="2"/>
        <v>1</v>
      </c>
      <c r="AF13" s="64">
        <f t="shared" si="3"/>
        <v>0</v>
      </c>
      <c r="AG13" s="22"/>
      <c r="AH13" s="21"/>
      <c r="AI13" s="25"/>
      <c r="AJ13" s="25"/>
      <c r="AK13" s="25"/>
      <c r="AL13" s="25"/>
      <c r="AM13" s="25"/>
      <c r="AN13" s="25"/>
      <c r="AO13" s="123"/>
      <c r="AP13" s="189" t="s">
        <v>146</v>
      </c>
      <c r="AQ13" s="190"/>
      <c r="AR13" s="190"/>
      <c r="AS13" s="190"/>
      <c r="AT13" s="190"/>
      <c r="AU13" s="190"/>
      <c r="AV13" s="190"/>
      <c r="AW13" s="190"/>
      <c r="AX13" s="191"/>
      <c r="AY13" s="27"/>
      <c r="AZ13" s="23"/>
      <c r="BA13" s="23"/>
      <c r="BB13" s="23"/>
      <c r="BC13" s="23"/>
      <c r="BD13" s="23"/>
      <c r="BE13" s="23"/>
      <c r="BF13" s="99"/>
      <c r="BG13" s="23"/>
      <c r="BH13" s="23"/>
      <c r="BI13" s="102"/>
      <c r="BJ13" s="103"/>
      <c r="BK13" s="104"/>
      <c r="BL13" s="39"/>
      <c r="BM13" s="93">
        <f t="shared" si="7"/>
        <v>1</v>
      </c>
      <c r="BN13" s="27"/>
      <c r="BO13" s="23"/>
      <c r="BP13" s="65">
        <f t="shared" si="5"/>
        <v>1</v>
      </c>
      <c r="BQ13" s="66" t="str">
        <f t="shared" si="4"/>
        <v>F</v>
      </c>
      <c r="BR13" s="67">
        <f t="shared" si="6"/>
        <v>2</v>
      </c>
      <c r="BS13" s="41"/>
    </row>
    <row r="14" spans="1:71" ht="14.25" customHeight="1" x14ac:dyDescent="0.25">
      <c r="A14" s="13"/>
      <c r="B14" s="41"/>
      <c r="C14" s="17"/>
      <c r="D14" s="18"/>
      <c r="E14" s="76"/>
      <c r="F14" s="17"/>
      <c r="G14" s="24"/>
      <c r="H14" s="76"/>
      <c r="I14" s="22"/>
      <c r="J14" s="19"/>
      <c r="K14" s="77"/>
      <c r="L14" s="133"/>
      <c r="M14" s="20"/>
      <c r="N14" s="21"/>
      <c r="O14" s="19"/>
      <c r="P14" s="85"/>
      <c r="Q14" s="130">
        <f t="shared" si="0"/>
        <v>0</v>
      </c>
      <c r="R14" s="64">
        <f t="shared" si="1"/>
        <v>0</v>
      </c>
      <c r="S14" s="22"/>
      <c r="T14" s="21"/>
      <c r="U14" s="126"/>
      <c r="V14" s="22"/>
      <c r="W14" s="20"/>
      <c r="X14" s="77"/>
      <c r="Y14" s="82"/>
      <c r="Z14" s="20"/>
      <c r="AA14" s="126"/>
      <c r="AB14" s="133"/>
      <c r="AC14" s="20"/>
      <c r="AD14" s="85"/>
      <c r="AE14" s="130">
        <f t="shared" si="2"/>
        <v>0</v>
      </c>
      <c r="AF14" s="64">
        <f t="shared" si="3"/>
        <v>0</v>
      </c>
      <c r="AG14" s="22"/>
      <c r="AH14" s="21"/>
      <c r="AI14" s="25"/>
      <c r="AJ14" s="25"/>
      <c r="AK14" s="25"/>
      <c r="AL14" s="25"/>
      <c r="AM14" s="25"/>
      <c r="AN14" s="25"/>
      <c r="AO14" s="123"/>
      <c r="AP14" s="189"/>
      <c r="AQ14" s="190"/>
      <c r="AR14" s="190"/>
      <c r="AS14" s="190"/>
      <c r="AT14" s="190"/>
      <c r="AU14" s="190"/>
      <c r="AV14" s="190"/>
      <c r="AW14" s="190"/>
      <c r="AX14" s="191"/>
      <c r="AY14" s="27"/>
      <c r="AZ14" s="23"/>
      <c r="BA14" s="23"/>
      <c r="BB14" s="23"/>
      <c r="BC14" s="23"/>
      <c r="BD14" s="23"/>
      <c r="BE14" s="23"/>
      <c r="BF14" s="99"/>
      <c r="BG14" s="23"/>
      <c r="BH14" s="23"/>
      <c r="BI14" s="102"/>
      <c r="BJ14" s="103"/>
      <c r="BK14" s="104"/>
      <c r="BL14" s="39"/>
      <c r="BM14" s="93">
        <f t="shared" si="7"/>
        <v>0</v>
      </c>
      <c r="BN14" s="27"/>
      <c r="BO14" s="23"/>
      <c r="BP14" s="65">
        <f t="shared" si="5"/>
        <v>0</v>
      </c>
      <c r="BQ14" s="66" t="str">
        <f t="shared" si="4"/>
        <v>F</v>
      </c>
      <c r="BR14" s="67">
        <f t="shared" si="6"/>
        <v>2</v>
      </c>
      <c r="BS14" s="41"/>
    </row>
    <row r="15" spans="1:71" ht="15.75" customHeight="1" x14ac:dyDescent="0.25">
      <c r="A15" s="13"/>
      <c r="B15" s="41"/>
      <c r="C15" s="17"/>
      <c r="D15" s="18"/>
      <c r="E15" s="76"/>
      <c r="F15" s="17"/>
      <c r="G15" s="19"/>
      <c r="H15" s="76"/>
      <c r="I15" s="22"/>
      <c r="J15" s="19"/>
      <c r="K15" s="77"/>
      <c r="L15" s="133"/>
      <c r="M15" s="20"/>
      <c r="N15" s="21"/>
      <c r="O15" s="19"/>
      <c r="P15" s="85"/>
      <c r="Q15" s="130">
        <f t="shared" si="0"/>
        <v>0</v>
      </c>
      <c r="R15" s="64">
        <f t="shared" si="1"/>
        <v>0</v>
      </c>
      <c r="S15" s="22"/>
      <c r="T15" s="21"/>
      <c r="U15" s="126"/>
      <c r="V15" s="22"/>
      <c r="W15" s="20"/>
      <c r="X15" s="77"/>
      <c r="Y15" s="82"/>
      <c r="Z15" s="20"/>
      <c r="AA15" s="126"/>
      <c r="AB15" s="133"/>
      <c r="AC15" s="20"/>
      <c r="AD15" s="85"/>
      <c r="AE15" s="130">
        <f t="shared" si="2"/>
        <v>0</v>
      </c>
      <c r="AF15" s="64">
        <f t="shared" si="3"/>
        <v>0</v>
      </c>
      <c r="AG15" s="22"/>
      <c r="AH15" s="21"/>
      <c r="AI15" s="25"/>
      <c r="AJ15" s="25"/>
      <c r="AK15" s="25"/>
      <c r="AL15" s="25"/>
      <c r="AM15" s="25"/>
      <c r="AN15" s="25"/>
      <c r="AO15" s="123"/>
      <c r="AP15" s="186"/>
      <c r="AQ15" s="187"/>
      <c r="AR15" s="187"/>
      <c r="AS15" s="187"/>
      <c r="AT15" s="187"/>
      <c r="AU15" s="187"/>
      <c r="AV15" s="187"/>
      <c r="AW15" s="187"/>
      <c r="AX15" s="188"/>
      <c r="AY15" s="27"/>
      <c r="AZ15" s="23"/>
      <c r="BA15" s="23"/>
      <c r="BB15" s="23"/>
      <c r="BC15" s="23"/>
      <c r="BD15" s="23"/>
      <c r="BE15" s="23"/>
      <c r="BF15" s="99"/>
      <c r="BG15" s="23"/>
      <c r="BH15" s="23"/>
      <c r="BI15" s="102"/>
      <c r="BJ15" s="103"/>
      <c r="BK15" s="104"/>
      <c r="BL15" s="39"/>
      <c r="BM15" s="93">
        <f t="shared" si="7"/>
        <v>0</v>
      </c>
      <c r="BN15" s="27"/>
      <c r="BO15" s="23"/>
      <c r="BP15" s="65">
        <f t="shared" si="5"/>
        <v>0</v>
      </c>
      <c r="BQ15" s="66" t="str">
        <f t="shared" si="4"/>
        <v>F</v>
      </c>
      <c r="BR15" s="67">
        <f t="shared" si="6"/>
        <v>2</v>
      </c>
      <c r="BS15" s="41"/>
    </row>
    <row r="16" spans="1:71" ht="15.75" customHeight="1" x14ac:dyDescent="0.25">
      <c r="A16" s="14"/>
      <c r="B16" s="41"/>
      <c r="C16" s="17"/>
      <c r="D16" s="19"/>
      <c r="E16" s="76"/>
      <c r="F16" s="17"/>
      <c r="G16" s="24"/>
      <c r="H16" s="76"/>
      <c r="I16" s="22"/>
      <c r="J16" s="19"/>
      <c r="K16" s="77"/>
      <c r="L16" s="133"/>
      <c r="M16" s="25"/>
      <c r="N16" s="21"/>
      <c r="O16" s="26"/>
      <c r="P16" s="85"/>
      <c r="Q16" s="130">
        <f t="shared" si="0"/>
        <v>0</v>
      </c>
      <c r="R16" s="64">
        <f t="shared" si="1"/>
        <v>0</v>
      </c>
      <c r="S16" s="36"/>
      <c r="T16" s="21"/>
      <c r="U16" s="91"/>
      <c r="V16" s="22"/>
      <c r="W16" s="71"/>
      <c r="X16" s="77"/>
      <c r="Y16" s="82"/>
      <c r="Z16" s="20"/>
      <c r="AA16" s="127"/>
      <c r="AB16" s="133"/>
      <c r="AC16" s="25"/>
      <c r="AD16" s="85"/>
      <c r="AE16" s="130">
        <f t="shared" si="2"/>
        <v>0</v>
      </c>
      <c r="AF16" s="64">
        <f t="shared" si="3"/>
        <v>0</v>
      </c>
      <c r="AG16" s="36"/>
      <c r="AH16" s="21"/>
      <c r="AI16" s="25"/>
      <c r="AJ16" s="25"/>
      <c r="AK16" s="25"/>
      <c r="AL16" s="25"/>
      <c r="AM16" s="25"/>
      <c r="AN16" s="25"/>
      <c r="AO16" s="123"/>
      <c r="AP16" s="189"/>
      <c r="AQ16" s="190"/>
      <c r="AR16" s="190"/>
      <c r="AS16" s="190"/>
      <c r="AT16" s="190"/>
      <c r="AU16" s="190"/>
      <c r="AV16" s="190"/>
      <c r="AW16" s="190"/>
      <c r="AX16" s="191"/>
      <c r="AY16" s="27"/>
      <c r="AZ16" s="23"/>
      <c r="BA16" s="23"/>
      <c r="BB16" s="23"/>
      <c r="BC16" s="23"/>
      <c r="BD16" s="23"/>
      <c r="BE16" s="23"/>
      <c r="BF16" s="99"/>
      <c r="BG16" s="23"/>
      <c r="BH16" s="23"/>
      <c r="BI16" s="102"/>
      <c r="BJ16" s="103"/>
      <c r="BK16" s="104"/>
      <c r="BL16" s="39"/>
      <c r="BM16" s="93">
        <f t="shared" si="7"/>
        <v>0</v>
      </c>
      <c r="BN16" s="27"/>
      <c r="BO16" s="23"/>
      <c r="BP16" s="65">
        <f t="shared" si="5"/>
        <v>0</v>
      </c>
      <c r="BQ16" s="66" t="str">
        <f t="shared" si="4"/>
        <v>F</v>
      </c>
      <c r="BR16" s="67">
        <f t="shared" si="6"/>
        <v>2</v>
      </c>
      <c r="BS16" s="41"/>
    </row>
    <row r="17" spans="1:71" ht="15.75" customHeight="1" x14ac:dyDescent="0.25">
      <c r="A17" s="157"/>
      <c r="B17" s="41"/>
      <c r="C17" s="17"/>
      <c r="D17" s="19"/>
      <c r="E17" s="76"/>
      <c r="F17" s="17"/>
      <c r="G17" s="19"/>
      <c r="H17" s="76"/>
      <c r="I17" s="22"/>
      <c r="J17" s="19"/>
      <c r="K17" s="77"/>
      <c r="L17" s="133"/>
      <c r="M17" s="25"/>
      <c r="N17" s="21"/>
      <c r="O17" s="26"/>
      <c r="P17" s="85"/>
      <c r="Q17" s="130">
        <f t="shared" si="0"/>
        <v>0</v>
      </c>
      <c r="R17" s="64">
        <f t="shared" si="1"/>
        <v>0</v>
      </c>
      <c r="S17" s="22"/>
      <c r="T17" s="21"/>
      <c r="U17" s="126"/>
      <c r="V17" s="22"/>
      <c r="W17" s="20"/>
      <c r="X17" s="77"/>
      <c r="Y17" s="82"/>
      <c r="Z17" s="20"/>
      <c r="AA17" s="127"/>
      <c r="AB17" s="133"/>
      <c r="AC17" s="25"/>
      <c r="AD17" s="85"/>
      <c r="AE17" s="130">
        <f t="shared" si="2"/>
        <v>0</v>
      </c>
      <c r="AF17" s="64">
        <f t="shared" si="3"/>
        <v>0</v>
      </c>
      <c r="AG17" s="36"/>
      <c r="AH17" s="21"/>
      <c r="AI17" s="25"/>
      <c r="AJ17" s="25"/>
      <c r="AK17" s="25"/>
      <c r="AL17" s="25"/>
      <c r="AM17" s="25"/>
      <c r="AN17" s="25"/>
      <c r="AO17" s="123"/>
      <c r="AP17" s="189"/>
      <c r="AQ17" s="190"/>
      <c r="AR17" s="190"/>
      <c r="AS17" s="190"/>
      <c r="AT17" s="190"/>
      <c r="AU17" s="190"/>
      <c r="AV17" s="190"/>
      <c r="AW17" s="190"/>
      <c r="AX17" s="191"/>
      <c r="AY17" s="27"/>
      <c r="AZ17" s="23"/>
      <c r="BA17" s="23"/>
      <c r="BB17" s="23"/>
      <c r="BC17" s="23"/>
      <c r="BD17" s="23"/>
      <c r="BE17" s="23"/>
      <c r="BF17" s="99"/>
      <c r="BG17" s="23"/>
      <c r="BH17" s="23"/>
      <c r="BI17" s="102"/>
      <c r="BJ17" s="103"/>
      <c r="BK17" s="104"/>
      <c r="BL17" s="39"/>
      <c r="BM17" s="93">
        <f t="shared" si="7"/>
        <v>0</v>
      </c>
      <c r="BN17" s="27"/>
      <c r="BO17" s="23"/>
      <c r="BP17" s="65">
        <f t="shared" si="5"/>
        <v>0</v>
      </c>
      <c r="BQ17" s="66" t="str">
        <f t="shared" si="4"/>
        <v>F</v>
      </c>
      <c r="BR17" s="67">
        <f t="shared" si="6"/>
        <v>2</v>
      </c>
      <c r="BS17" s="41"/>
    </row>
    <row r="18" spans="1:71" ht="15.75" customHeight="1" x14ac:dyDescent="0.25">
      <c r="A18" s="158"/>
      <c r="B18" s="41"/>
      <c r="C18" s="27"/>
      <c r="D18" s="23"/>
      <c r="E18" s="39"/>
      <c r="F18" s="27"/>
      <c r="G18" s="23"/>
      <c r="H18" s="39"/>
      <c r="I18" s="27"/>
      <c r="J18" s="23"/>
      <c r="K18" s="39"/>
      <c r="L18" s="27"/>
      <c r="M18" s="23"/>
      <c r="N18" s="23"/>
      <c r="O18" s="23"/>
      <c r="P18" s="39"/>
      <c r="Q18" s="130">
        <f t="shared" si="0"/>
        <v>0</v>
      </c>
      <c r="R18" s="64">
        <f t="shared" si="1"/>
        <v>0</v>
      </c>
      <c r="S18" s="27"/>
      <c r="T18" s="23"/>
      <c r="U18" s="92"/>
      <c r="V18" s="137"/>
      <c r="W18" s="70"/>
      <c r="X18" s="86"/>
      <c r="Y18" s="83"/>
      <c r="Z18" s="70"/>
      <c r="AA18" s="128"/>
      <c r="AB18" s="27"/>
      <c r="AC18" s="23"/>
      <c r="AD18" s="39"/>
      <c r="AE18" s="130">
        <f t="shared" si="2"/>
        <v>0</v>
      </c>
      <c r="AF18" s="64">
        <f t="shared" si="3"/>
        <v>0</v>
      </c>
      <c r="AG18" s="27"/>
      <c r="AH18" s="23"/>
      <c r="AI18" s="23"/>
      <c r="AJ18" s="23"/>
      <c r="AK18" s="23"/>
      <c r="AL18" s="23"/>
      <c r="AM18" s="23"/>
      <c r="AN18" s="23"/>
      <c r="AO18" s="39"/>
      <c r="AP18" s="186"/>
      <c r="AQ18" s="187"/>
      <c r="AR18" s="187"/>
      <c r="AS18" s="187"/>
      <c r="AT18" s="187"/>
      <c r="AU18" s="187"/>
      <c r="AV18" s="187"/>
      <c r="AW18" s="187"/>
      <c r="AX18" s="188"/>
      <c r="AY18" s="27"/>
      <c r="AZ18" s="23"/>
      <c r="BA18" s="23"/>
      <c r="BB18" s="23"/>
      <c r="BC18" s="23"/>
      <c r="BD18" s="23"/>
      <c r="BE18" s="23"/>
      <c r="BF18" s="99"/>
      <c r="BG18" s="23"/>
      <c r="BH18" s="23"/>
      <c r="BI18" s="102"/>
      <c r="BJ18" s="103"/>
      <c r="BK18" s="104"/>
      <c r="BL18" s="39"/>
      <c r="BM18" s="93">
        <f t="shared" si="7"/>
        <v>0</v>
      </c>
      <c r="BN18" s="27"/>
      <c r="BO18" s="23"/>
      <c r="BP18" s="65">
        <f t="shared" si="5"/>
        <v>0</v>
      </c>
      <c r="BQ18" s="66" t="str">
        <f t="shared" si="4"/>
        <v>F</v>
      </c>
      <c r="BR18" s="67">
        <f t="shared" si="6"/>
        <v>2</v>
      </c>
      <c r="BS18" s="41"/>
    </row>
    <row r="19" spans="1:71" ht="15.75" customHeight="1" x14ac:dyDescent="0.25">
      <c r="A19" s="158"/>
      <c r="B19" s="41"/>
      <c r="C19" s="27"/>
      <c r="D19" s="23"/>
      <c r="E19" s="39"/>
      <c r="F19" s="27"/>
      <c r="G19" s="23"/>
      <c r="H19" s="39"/>
      <c r="I19" s="27"/>
      <c r="J19" s="23"/>
      <c r="K19" s="39"/>
      <c r="L19" s="27"/>
      <c r="M19" s="23"/>
      <c r="N19" s="23"/>
      <c r="O19" s="23"/>
      <c r="P19" s="39"/>
      <c r="Q19" s="130">
        <f t="shared" si="0"/>
        <v>0</v>
      </c>
      <c r="R19" s="64">
        <f t="shared" si="1"/>
        <v>0</v>
      </c>
      <c r="S19" s="27"/>
      <c r="T19" s="23"/>
      <c r="U19" s="92"/>
      <c r="V19" s="137"/>
      <c r="W19" s="70"/>
      <c r="X19" s="86"/>
      <c r="Y19" s="83"/>
      <c r="Z19" s="70"/>
      <c r="AA19" s="128"/>
      <c r="AB19" s="27"/>
      <c r="AC19" s="23"/>
      <c r="AD19" s="39"/>
      <c r="AE19" s="130">
        <f t="shared" si="2"/>
        <v>0</v>
      </c>
      <c r="AF19" s="64">
        <f t="shared" si="3"/>
        <v>0</v>
      </c>
      <c r="AG19" s="27"/>
      <c r="AH19" s="23"/>
      <c r="AI19" s="23"/>
      <c r="AJ19" s="23"/>
      <c r="AK19" s="23"/>
      <c r="AL19" s="23"/>
      <c r="AM19" s="23"/>
      <c r="AN19" s="23"/>
      <c r="AO19" s="39"/>
      <c r="AP19" s="189"/>
      <c r="AQ19" s="190"/>
      <c r="AR19" s="190"/>
      <c r="AS19" s="190"/>
      <c r="AT19" s="190"/>
      <c r="AU19" s="190"/>
      <c r="AV19" s="190"/>
      <c r="AW19" s="190"/>
      <c r="AX19" s="191"/>
      <c r="AY19" s="27"/>
      <c r="AZ19" s="23"/>
      <c r="BA19" s="23"/>
      <c r="BB19" s="23"/>
      <c r="BC19" s="23"/>
      <c r="BD19" s="23"/>
      <c r="BE19" s="23"/>
      <c r="BF19" s="99"/>
      <c r="BG19" s="23"/>
      <c r="BH19" s="23"/>
      <c r="BI19" s="102"/>
      <c r="BJ19" s="103"/>
      <c r="BK19" s="104"/>
      <c r="BL19" s="39"/>
      <c r="BM19" s="93">
        <f t="shared" si="7"/>
        <v>0</v>
      </c>
      <c r="BN19" s="27"/>
      <c r="BO19" s="23"/>
      <c r="BP19" s="65">
        <f t="shared" si="5"/>
        <v>0</v>
      </c>
      <c r="BQ19" s="66" t="str">
        <f t="shared" si="4"/>
        <v>F</v>
      </c>
      <c r="BR19" s="67">
        <f t="shared" si="6"/>
        <v>2</v>
      </c>
      <c r="BS19" s="41"/>
    </row>
    <row r="20" spans="1:71" ht="15.75" customHeight="1" x14ac:dyDescent="0.25">
      <c r="A20" s="158"/>
      <c r="B20" s="41"/>
      <c r="C20" s="27"/>
      <c r="D20" s="23"/>
      <c r="E20" s="39"/>
      <c r="F20" s="27"/>
      <c r="G20" s="23"/>
      <c r="H20" s="39"/>
      <c r="I20" s="27"/>
      <c r="J20" s="23"/>
      <c r="K20" s="39"/>
      <c r="L20" s="27"/>
      <c r="M20" s="23"/>
      <c r="N20" s="28"/>
      <c r="O20" s="28"/>
      <c r="P20" s="88"/>
      <c r="Q20" s="130">
        <f t="shared" si="0"/>
        <v>0</v>
      </c>
      <c r="R20" s="64">
        <f t="shared" si="1"/>
        <v>0</v>
      </c>
      <c r="S20" s="87"/>
      <c r="T20" s="20"/>
      <c r="U20" s="134"/>
      <c r="V20" s="138"/>
      <c r="W20" s="28"/>
      <c r="X20" s="88"/>
      <c r="Y20" s="83"/>
      <c r="Z20" s="70"/>
      <c r="AA20" s="128"/>
      <c r="AB20" s="27"/>
      <c r="AC20" s="23"/>
      <c r="AD20" s="39"/>
      <c r="AE20" s="130">
        <f t="shared" si="2"/>
        <v>0</v>
      </c>
      <c r="AF20" s="64">
        <f t="shared" si="3"/>
        <v>0</v>
      </c>
      <c r="AG20" s="27"/>
      <c r="AH20" s="23"/>
      <c r="AI20" s="23"/>
      <c r="AJ20" s="23"/>
      <c r="AK20" s="23"/>
      <c r="AL20" s="23"/>
      <c r="AM20" s="23"/>
      <c r="AN20" s="23"/>
      <c r="AO20" s="39"/>
      <c r="AP20" s="189"/>
      <c r="AQ20" s="190"/>
      <c r="AR20" s="190"/>
      <c r="AS20" s="190"/>
      <c r="AT20" s="190"/>
      <c r="AU20" s="190"/>
      <c r="AV20" s="190"/>
      <c r="AW20" s="190"/>
      <c r="AX20" s="191"/>
      <c r="AY20" s="27"/>
      <c r="AZ20" s="23"/>
      <c r="BA20" s="23"/>
      <c r="BB20" s="23"/>
      <c r="BC20" s="23"/>
      <c r="BD20" s="23"/>
      <c r="BE20" s="23"/>
      <c r="BF20" s="99"/>
      <c r="BG20" s="23"/>
      <c r="BH20" s="23"/>
      <c r="BI20" s="102"/>
      <c r="BJ20" s="103"/>
      <c r="BK20" s="104"/>
      <c r="BL20" s="39"/>
      <c r="BM20" s="93">
        <f t="shared" si="7"/>
        <v>0</v>
      </c>
      <c r="BN20" s="27"/>
      <c r="BO20" s="23"/>
      <c r="BP20" s="65">
        <f t="shared" si="5"/>
        <v>0</v>
      </c>
      <c r="BQ20" s="66" t="str">
        <f t="shared" si="4"/>
        <v>F</v>
      </c>
      <c r="BR20" s="67">
        <f t="shared" si="6"/>
        <v>2</v>
      </c>
      <c r="BS20" s="41"/>
    </row>
    <row r="21" spans="1:71" ht="15.75" customHeight="1" x14ac:dyDescent="0.25">
      <c r="A21" s="158"/>
      <c r="B21" s="179"/>
      <c r="C21" s="29"/>
      <c r="D21" s="30"/>
      <c r="E21" s="78"/>
      <c r="F21" s="29"/>
      <c r="G21" s="30"/>
      <c r="H21" s="78"/>
      <c r="I21" s="29"/>
      <c r="J21" s="30"/>
      <c r="K21" s="78"/>
      <c r="L21" s="29"/>
      <c r="M21" s="30"/>
      <c r="N21" s="23"/>
      <c r="O21" s="23"/>
      <c r="P21" s="39"/>
      <c r="Q21" s="130">
        <f t="shared" si="0"/>
        <v>0</v>
      </c>
      <c r="R21" s="64">
        <f t="shared" si="1"/>
        <v>0</v>
      </c>
      <c r="S21" s="60"/>
      <c r="T21" s="34"/>
      <c r="U21" s="92"/>
      <c r="V21" s="27"/>
      <c r="W21" s="23"/>
      <c r="X21" s="39"/>
      <c r="Y21" s="74"/>
      <c r="Z21" s="23"/>
      <c r="AA21" s="92"/>
      <c r="AB21" s="27"/>
      <c r="AC21" s="23"/>
      <c r="AD21" s="39"/>
      <c r="AE21" s="130">
        <f t="shared" si="2"/>
        <v>0</v>
      </c>
      <c r="AF21" s="64">
        <f t="shared" si="3"/>
        <v>0</v>
      </c>
      <c r="AG21" s="27"/>
      <c r="AH21" s="23"/>
      <c r="AI21" s="23"/>
      <c r="AJ21" s="23"/>
      <c r="AK21" s="23"/>
      <c r="AL21" s="23"/>
      <c r="AM21" s="23"/>
      <c r="AN21" s="23"/>
      <c r="AO21" s="39"/>
      <c r="AP21" s="189"/>
      <c r="AQ21" s="190"/>
      <c r="AR21" s="190"/>
      <c r="AS21" s="190"/>
      <c r="AT21" s="190"/>
      <c r="AU21" s="190"/>
      <c r="AV21" s="190"/>
      <c r="AW21" s="190"/>
      <c r="AX21" s="191"/>
      <c r="AY21" s="27"/>
      <c r="AZ21" s="23"/>
      <c r="BA21" s="23"/>
      <c r="BB21" s="23"/>
      <c r="BC21" s="23"/>
      <c r="BD21" s="23"/>
      <c r="BE21" s="23"/>
      <c r="BF21" s="99"/>
      <c r="BG21" s="23"/>
      <c r="BH21" s="23"/>
      <c r="BI21" s="102"/>
      <c r="BJ21" s="103"/>
      <c r="BK21" s="104"/>
      <c r="BL21" s="39"/>
      <c r="BM21" s="93">
        <f t="shared" si="7"/>
        <v>0</v>
      </c>
      <c r="BN21" s="27"/>
      <c r="BO21" s="23"/>
      <c r="BP21" s="65">
        <f t="shared" si="5"/>
        <v>0</v>
      </c>
      <c r="BQ21" s="66" t="str">
        <f t="shared" si="4"/>
        <v>F</v>
      </c>
      <c r="BR21" s="67">
        <f t="shared" si="6"/>
        <v>2</v>
      </c>
      <c r="BS21" s="41"/>
    </row>
    <row r="22" spans="1:71" ht="15.75" customHeight="1" x14ac:dyDescent="0.25">
      <c r="A22" s="158"/>
      <c r="B22" s="41"/>
      <c r="C22" s="27"/>
      <c r="D22" s="23"/>
      <c r="E22" s="39"/>
      <c r="F22" s="27"/>
      <c r="G22" s="23"/>
      <c r="H22" s="39"/>
      <c r="I22" s="27"/>
      <c r="J22" s="23"/>
      <c r="K22" s="39"/>
      <c r="L22" s="27"/>
      <c r="M22" s="23"/>
      <c r="N22" s="28"/>
      <c r="O22" s="28"/>
      <c r="P22" s="88"/>
      <c r="Q22" s="130">
        <f t="shared" si="0"/>
        <v>0</v>
      </c>
      <c r="R22" s="64">
        <f t="shared" si="1"/>
        <v>0</v>
      </c>
      <c r="S22" s="22"/>
      <c r="T22" s="35"/>
      <c r="U22" s="92"/>
      <c r="V22" s="27"/>
      <c r="W22" s="20"/>
      <c r="X22" s="39"/>
      <c r="Y22" s="74"/>
      <c r="Z22" s="23"/>
      <c r="AA22" s="92"/>
      <c r="AB22" s="27"/>
      <c r="AC22" s="23"/>
      <c r="AD22" s="39"/>
      <c r="AE22" s="130">
        <f t="shared" si="2"/>
        <v>0</v>
      </c>
      <c r="AF22" s="64">
        <f t="shared" si="3"/>
        <v>0</v>
      </c>
      <c r="AG22" s="27"/>
      <c r="AH22" s="23"/>
      <c r="AI22" s="23"/>
      <c r="AJ22" s="23"/>
      <c r="AK22" s="23"/>
      <c r="AL22" s="23"/>
      <c r="AM22" s="23"/>
      <c r="AN22" s="23"/>
      <c r="AO22" s="39"/>
      <c r="AP22" s="204"/>
      <c r="AQ22" s="205"/>
      <c r="AR22" s="205"/>
      <c r="AS22" s="205"/>
      <c r="AT22" s="205"/>
      <c r="AU22" s="205"/>
      <c r="AV22" s="205"/>
      <c r="AW22" s="205"/>
      <c r="AX22" s="206"/>
      <c r="AY22" s="27"/>
      <c r="AZ22" s="23"/>
      <c r="BA22" s="23"/>
      <c r="BB22" s="23"/>
      <c r="BC22" s="23"/>
      <c r="BD22" s="23"/>
      <c r="BE22" s="23"/>
      <c r="BF22" s="99"/>
      <c r="BG22" s="23"/>
      <c r="BH22" s="23"/>
      <c r="BI22" s="102"/>
      <c r="BJ22" s="103"/>
      <c r="BK22" s="104"/>
      <c r="BL22" s="39"/>
      <c r="BM22" s="93">
        <f t="shared" si="7"/>
        <v>0</v>
      </c>
      <c r="BN22" s="27"/>
      <c r="BO22" s="23"/>
      <c r="BP22" s="65">
        <f t="shared" si="5"/>
        <v>0</v>
      </c>
      <c r="BQ22" s="66" t="str">
        <f t="shared" si="4"/>
        <v>F</v>
      </c>
      <c r="BR22" s="67">
        <f t="shared" si="6"/>
        <v>2</v>
      </c>
      <c r="BS22" s="41"/>
    </row>
    <row r="23" spans="1:71" ht="15.75" customHeight="1" x14ac:dyDescent="0.25">
      <c r="A23" s="158"/>
      <c r="B23" s="41"/>
      <c r="C23" s="27"/>
      <c r="D23" s="23"/>
      <c r="E23" s="39"/>
      <c r="F23" s="27"/>
      <c r="G23" s="23"/>
      <c r="H23" s="39"/>
      <c r="I23" s="27"/>
      <c r="J23" s="23"/>
      <c r="K23" s="39"/>
      <c r="L23" s="27"/>
      <c r="M23" s="23"/>
      <c r="N23" s="28"/>
      <c r="O23" s="28"/>
      <c r="P23" s="88"/>
      <c r="Q23" s="130">
        <f t="shared" si="0"/>
        <v>0</v>
      </c>
      <c r="R23" s="64">
        <f t="shared" si="1"/>
        <v>0</v>
      </c>
      <c r="S23" s="22"/>
      <c r="T23" s="25"/>
      <c r="U23" s="92"/>
      <c r="V23" s="27"/>
      <c r="W23" s="20"/>
      <c r="X23" s="39"/>
      <c r="Y23" s="74"/>
      <c r="Z23" s="23"/>
      <c r="AA23" s="92"/>
      <c r="AB23" s="27"/>
      <c r="AC23" s="23"/>
      <c r="AD23" s="39"/>
      <c r="AE23" s="130">
        <f t="shared" si="2"/>
        <v>0</v>
      </c>
      <c r="AF23" s="64">
        <f t="shared" si="3"/>
        <v>0</v>
      </c>
      <c r="AG23" s="27"/>
      <c r="AH23" s="23"/>
      <c r="AI23" s="23"/>
      <c r="AJ23" s="23"/>
      <c r="AK23" s="23"/>
      <c r="AL23" s="23"/>
      <c r="AM23" s="23"/>
      <c r="AN23" s="23"/>
      <c r="AO23" s="39"/>
      <c r="AP23" s="189"/>
      <c r="AQ23" s="190"/>
      <c r="AR23" s="190"/>
      <c r="AS23" s="190"/>
      <c r="AT23" s="190"/>
      <c r="AU23" s="190"/>
      <c r="AV23" s="190"/>
      <c r="AW23" s="190"/>
      <c r="AX23" s="191"/>
      <c r="AY23" s="27"/>
      <c r="AZ23" s="23"/>
      <c r="BA23" s="23"/>
      <c r="BB23" s="23"/>
      <c r="BC23" s="23"/>
      <c r="BD23" s="23"/>
      <c r="BE23" s="23"/>
      <c r="BF23" s="99"/>
      <c r="BG23" s="23"/>
      <c r="BH23" s="23"/>
      <c r="BI23" s="102"/>
      <c r="BJ23" s="103"/>
      <c r="BK23" s="104"/>
      <c r="BL23" s="39"/>
      <c r="BM23" s="93">
        <f t="shared" si="7"/>
        <v>0</v>
      </c>
      <c r="BN23" s="27"/>
      <c r="BO23" s="23"/>
      <c r="BP23" s="65">
        <f t="shared" si="5"/>
        <v>0</v>
      </c>
      <c r="BQ23" s="66" t="str">
        <f t="shared" si="4"/>
        <v>F</v>
      </c>
      <c r="BR23" s="67">
        <f t="shared" si="6"/>
        <v>2</v>
      </c>
      <c r="BS23" s="41"/>
    </row>
    <row r="24" spans="1:71" ht="15.75" customHeight="1" x14ac:dyDescent="0.25">
      <c r="A24" s="158"/>
      <c r="B24" s="41"/>
      <c r="C24" s="27"/>
      <c r="D24" s="23"/>
      <c r="E24" s="39"/>
      <c r="F24" s="27"/>
      <c r="G24" s="23"/>
      <c r="H24" s="39"/>
      <c r="I24" s="27"/>
      <c r="J24" s="23"/>
      <c r="K24" s="39"/>
      <c r="L24" s="27"/>
      <c r="M24" s="23"/>
      <c r="N24" s="31"/>
      <c r="O24" s="31"/>
      <c r="P24" s="144"/>
      <c r="Q24" s="130">
        <f t="shared" si="0"/>
        <v>0</v>
      </c>
      <c r="R24" s="64">
        <f t="shared" si="1"/>
        <v>0</v>
      </c>
      <c r="S24" s="22"/>
      <c r="T24" s="25"/>
      <c r="U24" s="92"/>
      <c r="V24" s="27"/>
      <c r="W24" s="20"/>
      <c r="X24" s="39"/>
      <c r="Y24" s="74"/>
      <c r="Z24" s="23"/>
      <c r="AA24" s="92"/>
      <c r="AB24" s="27"/>
      <c r="AC24" s="23"/>
      <c r="AD24" s="39"/>
      <c r="AE24" s="130">
        <f t="shared" si="2"/>
        <v>0</v>
      </c>
      <c r="AF24" s="64">
        <f t="shared" si="3"/>
        <v>0</v>
      </c>
      <c r="AG24" s="27"/>
      <c r="AH24" s="23"/>
      <c r="AI24" s="23"/>
      <c r="AJ24" s="23"/>
      <c r="AK24" s="23"/>
      <c r="AL24" s="23"/>
      <c r="AM24" s="23"/>
      <c r="AN24" s="23"/>
      <c r="AO24" s="39"/>
      <c r="AP24" s="204"/>
      <c r="AQ24" s="205"/>
      <c r="AR24" s="205"/>
      <c r="AS24" s="205"/>
      <c r="AT24" s="205"/>
      <c r="AU24" s="205"/>
      <c r="AV24" s="205"/>
      <c r="AW24" s="205"/>
      <c r="AX24" s="206"/>
      <c r="AY24" s="27"/>
      <c r="AZ24" s="23"/>
      <c r="BA24" s="23"/>
      <c r="BB24" s="23"/>
      <c r="BC24" s="23"/>
      <c r="BD24" s="23"/>
      <c r="BE24" s="23"/>
      <c r="BF24" s="99"/>
      <c r="BG24" s="23"/>
      <c r="BH24" s="23"/>
      <c r="BI24" s="102"/>
      <c r="BJ24" s="103"/>
      <c r="BK24" s="104"/>
      <c r="BL24" s="39"/>
      <c r="BM24" s="93">
        <f t="shared" si="7"/>
        <v>0</v>
      </c>
      <c r="BN24" s="27"/>
      <c r="BO24" s="23"/>
      <c r="BP24" s="65">
        <f t="shared" si="5"/>
        <v>0</v>
      </c>
      <c r="BQ24" s="66" t="str">
        <f t="shared" si="4"/>
        <v>F</v>
      </c>
      <c r="BR24" s="67">
        <f t="shared" si="6"/>
        <v>2</v>
      </c>
      <c r="BS24" s="41"/>
    </row>
    <row r="25" spans="1:71" ht="15.75" customHeight="1" x14ac:dyDescent="0.25">
      <c r="A25" s="158"/>
      <c r="B25" s="41"/>
      <c r="C25" s="27"/>
      <c r="D25" s="23"/>
      <c r="E25" s="39"/>
      <c r="F25" s="27"/>
      <c r="G25" s="23"/>
      <c r="H25" s="39"/>
      <c r="I25" s="27"/>
      <c r="J25" s="23"/>
      <c r="K25" s="39"/>
      <c r="L25" s="27"/>
      <c r="M25" s="23"/>
      <c r="N25" s="31"/>
      <c r="O25" s="31"/>
      <c r="P25" s="144"/>
      <c r="Q25" s="130">
        <f t="shared" si="0"/>
        <v>0</v>
      </c>
      <c r="R25" s="64">
        <f t="shared" si="1"/>
        <v>0</v>
      </c>
      <c r="S25" s="22"/>
      <c r="T25" s="25"/>
      <c r="U25" s="92"/>
      <c r="V25" s="139"/>
      <c r="W25" s="20"/>
      <c r="X25" s="39"/>
      <c r="Y25" s="74"/>
      <c r="Z25" s="23"/>
      <c r="AA25" s="92"/>
      <c r="AB25" s="27"/>
      <c r="AC25" s="23"/>
      <c r="AD25" s="39"/>
      <c r="AE25" s="130">
        <f t="shared" si="2"/>
        <v>0</v>
      </c>
      <c r="AF25" s="64">
        <f t="shared" si="3"/>
        <v>0</v>
      </c>
      <c r="AG25" s="27"/>
      <c r="AH25" s="23"/>
      <c r="AI25" s="23"/>
      <c r="AJ25" s="23"/>
      <c r="AK25" s="23"/>
      <c r="AL25" s="23"/>
      <c r="AM25" s="23"/>
      <c r="AN25" s="23"/>
      <c r="AO25" s="39"/>
      <c r="AP25" s="189"/>
      <c r="AQ25" s="205"/>
      <c r="AR25" s="205"/>
      <c r="AS25" s="205"/>
      <c r="AT25" s="205"/>
      <c r="AU25" s="205"/>
      <c r="AV25" s="205"/>
      <c r="AW25" s="205"/>
      <c r="AX25" s="206"/>
      <c r="AY25" s="27"/>
      <c r="AZ25" s="23"/>
      <c r="BA25" s="23"/>
      <c r="BB25" s="23"/>
      <c r="BC25" s="23"/>
      <c r="BD25" s="23"/>
      <c r="BE25" s="23"/>
      <c r="BF25" s="99"/>
      <c r="BG25" s="23"/>
      <c r="BH25" s="23"/>
      <c r="BI25" s="102"/>
      <c r="BJ25" s="103"/>
      <c r="BK25" s="104"/>
      <c r="BL25" s="39"/>
      <c r="BM25" s="93">
        <f t="shared" si="7"/>
        <v>0</v>
      </c>
      <c r="BN25" s="27"/>
      <c r="BO25" s="23"/>
      <c r="BP25" s="65">
        <f t="shared" si="5"/>
        <v>0</v>
      </c>
      <c r="BQ25" s="66" t="str">
        <f t="shared" si="4"/>
        <v>F</v>
      </c>
      <c r="BR25" s="67">
        <f t="shared" si="6"/>
        <v>2</v>
      </c>
      <c r="BS25" s="41"/>
    </row>
    <row r="26" spans="1:71" ht="15.75" customHeight="1" x14ac:dyDescent="0.25">
      <c r="A26" s="158"/>
      <c r="B26" s="41"/>
      <c r="C26" s="27"/>
      <c r="D26" s="23"/>
      <c r="E26" s="39"/>
      <c r="F26" s="27"/>
      <c r="G26" s="23"/>
      <c r="H26" s="39"/>
      <c r="I26" s="27"/>
      <c r="J26" s="23"/>
      <c r="K26" s="39"/>
      <c r="L26" s="27"/>
      <c r="M26" s="23"/>
      <c r="N26" s="31"/>
      <c r="O26" s="31"/>
      <c r="P26" s="144"/>
      <c r="Q26" s="130">
        <f t="shared" si="0"/>
        <v>0</v>
      </c>
      <c r="R26" s="64">
        <f t="shared" si="1"/>
        <v>0</v>
      </c>
      <c r="S26" s="22"/>
      <c r="T26" s="25"/>
      <c r="U26" s="92"/>
      <c r="V26" s="139"/>
      <c r="W26" s="20"/>
      <c r="X26" s="39"/>
      <c r="Y26" s="74"/>
      <c r="Z26" s="23"/>
      <c r="AA26" s="92"/>
      <c r="AB26" s="27"/>
      <c r="AC26" s="23"/>
      <c r="AD26" s="39"/>
      <c r="AE26" s="130">
        <f t="shared" si="2"/>
        <v>0</v>
      </c>
      <c r="AF26" s="64">
        <f t="shared" si="3"/>
        <v>0</v>
      </c>
      <c r="AG26" s="27"/>
      <c r="AH26" s="23"/>
      <c r="AI26" s="23"/>
      <c r="AJ26" s="23"/>
      <c r="AK26" s="23"/>
      <c r="AL26" s="23"/>
      <c r="AM26" s="23"/>
      <c r="AN26" s="23"/>
      <c r="AO26" s="39"/>
      <c r="AP26" s="204"/>
      <c r="AQ26" s="205"/>
      <c r="AR26" s="205"/>
      <c r="AS26" s="205"/>
      <c r="AT26" s="205"/>
      <c r="AU26" s="205"/>
      <c r="AV26" s="205"/>
      <c r="AW26" s="205"/>
      <c r="AX26" s="206"/>
      <c r="AY26" s="27"/>
      <c r="AZ26" s="23"/>
      <c r="BA26" s="23"/>
      <c r="BB26" s="23"/>
      <c r="BC26" s="23"/>
      <c r="BD26" s="23"/>
      <c r="BE26" s="23"/>
      <c r="BF26" s="99"/>
      <c r="BG26" s="23"/>
      <c r="BH26" s="23"/>
      <c r="BI26" s="102"/>
      <c r="BJ26" s="103"/>
      <c r="BK26" s="104"/>
      <c r="BL26" s="39"/>
      <c r="BM26" s="93">
        <f t="shared" si="7"/>
        <v>0</v>
      </c>
      <c r="BN26" s="27"/>
      <c r="BO26" s="23"/>
      <c r="BP26" s="65">
        <f t="shared" si="5"/>
        <v>0</v>
      </c>
      <c r="BQ26" s="66" t="str">
        <f t="shared" si="4"/>
        <v>F</v>
      </c>
      <c r="BR26" s="67">
        <f t="shared" si="6"/>
        <v>2</v>
      </c>
      <c r="BS26" s="41"/>
    </row>
    <row r="27" spans="1:71" ht="15.75" customHeight="1" x14ac:dyDescent="0.25">
      <c r="A27" s="158"/>
      <c r="B27" s="179"/>
      <c r="C27" s="27"/>
      <c r="D27" s="23"/>
      <c r="E27" s="39"/>
      <c r="F27" s="27"/>
      <c r="G27" s="23"/>
      <c r="H27" s="39"/>
      <c r="I27" s="27"/>
      <c r="J27" s="23"/>
      <c r="K27" s="39"/>
      <c r="L27" s="27"/>
      <c r="M27" s="23"/>
      <c r="N27" s="31"/>
      <c r="O27" s="31"/>
      <c r="P27" s="144"/>
      <c r="Q27" s="130">
        <f t="shared" si="0"/>
        <v>0</v>
      </c>
      <c r="R27" s="64">
        <f t="shared" si="1"/>
        <v>0</v>
      </c>
      <c r="S27" s="89"/>
      <c r="T27" s="25"/>
      <c r="U27" s="92"/>
      <c r="V27" s="27"/>
      <c r="W27" s="20"/>
      <c r="X27" s="39"/>
      <c r="Y27" s="74"/>
      <c r="Z27" s="23"/>
      <c r="AA27" s="92"/>
      <c r="AB27" s="27"/>
      <c r="AC27" s="23"/>
      <c r="AD27" s="39"/>
      <c r="AE27" s="130">
        <f t="shared" si="2"/>
        <v>0</v>
      </c>
      <c r="AF27" s="64">
        <f t="shared" si="3"/>
        <v>0</v>
      </c>
      <c r="AG27" s="27"/>
      <c r="AH27" s="23"/>
      <c r="AI27" s="23"/>
      <c r="AJ27" s="23"/>
      <c r="AK27" s="23"/>
      <c r="AL27" s="23"/>
      <c r="AM27" s="23"/>
      <c r="AN27" s="23"/>
      <c r="AO27" s="39"/>
      <c r="AP27" s="204"/>
      <c r="AQ27" s="205"/>
      <c r="AR27" s="205"/>
      <c r="AS27" s="205"/>
      <c r="AT27" s="205"/>
      <c r="AU27" s="205"/>
      <c r="AV27" s="205"/>
      <c r="AW27" s="205"/>
      <c r="AX27" s="206"/>
      <c r="AY27" s="97"/>
      <c r="AZ27" s="94"/>
      <c r="BA27" s="94"/>
      <c r="BB27" s="94"/>
      <c r="BC27" s="94"/>
      <c r="BD27" s="94"/>
      <c r="BE27" s="94"/>
      <c r="BF27" s="100"/>
      <c r="BG27" s="94"/>
      <c r="BH27" s="94"/>
      <c r="BI27" s="105"/>
      <c r="BJ27" s="106"/>
      <c r="BK27" s="107"/>
      <c r="BL27" s="98"/>
      <c r="BM27" s="93">
        <f t="shared" si="7"/>
        <v>0</v>
      </c>
      <c r="BN27" s="27"/>
      <c r="BO27" s="23"/>
      <c r="BP27" s="65">
        <f t="shared" si="5"/>
        <v>0</v>
      </c>
      <c r="BQ27" s="66" t="str">
        <f t="shared" si="4"/>
        <v>F</v>
      </c>
      <c r="BR27" s="67">
        <f t="shared" si="6"/>
        <v>2</v>
      </c>
      <c r="BS27" s="41"/>
    </row>
    <row r="28" spans="1:71" ht="15.75" customHeight="1" x14ac:dyDescent="0.25">
      <c r="A28" s="158"/>
      <c r="B28" s="41"/>
      <c r="C28" s="27"/>
      <c r="D28" s="23"/>
      <c r="E28" s="39"/>
      <c r="F28" s="27"/>
      <c r="G28" s="23"/>
      <c r="H28" s="39"/>
      <c r="I28" s="27"/>
      <c r="J28" s="23"/>
      <c r="K28" s="39"/>
      <c r="L28" s="27"/>
      <c r="M28" s="23"/>
      <c r="N28" s="31"/>
      <c r="O28" s="31"/>
      <c r="P28" s="144"/>
      <c r="Q28" s="130">
        <f t="shared" si="0"/>
        <v>0</v>
      </c>
      <c r="R28" s="64">
        <f t="shared" si="1"/>
        <v>0</v>
      </c>
      <c r="S28" s="22"/>
      <c r="T28" s="25"/>
      <c r="U28" s="92"/>
      <c r="V28" s="139"/>
      <c r="W28" s="20"/>
      <c r="X28" s="39"/>
      <c r="Y28" s="74"/>
      <c r="Z28" s="23"/>
      <c r="AA28" s="92"/>
      <c r="AB28" s="27"/>
      <c r="AC28" s="23"/>
      <c r="AD28" s="39"/>
      <c r="AE28" s="130">
        <f t="shared" si="2"/>
        <v>0</v>
      </c>
      <c r="AF28" s="64">
        <f t="shared" si="3"/>
        <v>0</v>
      </c>
      <c r="AG28" s="27"/>
      <c r="AH28" s="23"/>
      <c r="AI28" s="23"/>
      <c r="AJ28" s="23"/>
      <c r="AK28" s="23"/>
      <c r="AL28" s="23"/>
      <c r="AM28" s="23"/>
      <c r="AN28" s="23"/>
      <c r="AO28" s="39"/>
      <c r="AP28" s="204"/>
      <c r="AQ28" s="205"/>
      <c r="AR28" s="205"/>
      <c r="AS28" s="205"/>
      <c r="AT28" s="205"/>
      <c r="AU28" s="205"/>
      <c r="AV28" s="205"/>
      <c r="AW28" s="205"/>
      <c r="AX28" s="206"/>
      <c r="AY28" s="27"/>
      <c r="AZ28" s="23"/>
      <c r="BA28" s="23"/>
      <c r="BB28" s="23"/>
      <c r="BC28" s="23"/>
      <c r="BD28" s="23"/>
      <c r="BE28" s="23"/>
      <c r="BF28" s="99"/>
      <c r="BG28" s="23"/>
      <c r="BH28" s="23"/>
      <c r="BI28" s="102"/>
      <c r="BJ28" s="103"/>
      <c r="BK28" s="104"/>
      <c r="BL28" s="39"/>
      <c r="BM28" s="93">
        <f t="shared" si="7"/>
        <v>0</v>
      </c>
      <c r="BN28" s="27"/>
      <c r="BO28" s="23"/>
      <c r="BP28" s="65">
        <f t="shared" si="5"/>
        <v>0</v>
      </c>
      <c r="BQ28" s="66" t="str">
        <f t="shared" si="4"/>
        <v>F</v>
      </c>
      <c r="BR28" s="67">
        <f t="shared" si="6"/>
        <v>2</v>
      </c>
      <c r="BS28" s="41"/>
    </row>
    <row r="29" spans="1:71" ht="15.75" customHeight="1" x14ac:dyDescent="0.25">
      <c r="A29" s="158"/>
      <c r="B29" s="41"/>
      <c r="C29" s="27"/>
      <c r="D29" s="23"/>
      <c r="E29" s="39"/>
      <c r="F29" s="27"/>
      <c r="G29" s="23"/>
      <c r="H29" s="39"/>
      <c r="I29" s="27"/>
      <c r="J29" s="23"/>
      <c r="K29" s="39"/>
      <c r="L29" s="27"/>
      <c r="M29" s="23"/>
      <c r="N29" s="31"/>
      <c r="O29" s="31"/>
      <c r="P29" s="144"/>
      <c r="Q29" s="130">
        <f t="shared" si="0"/>
        <v>0</v>
      </c>
      <c r="R29" s="64">
        <f t="shared" si="1"/>
        <v>0</v>
      </c>
      <c r="S29" s="22"/>
      <c r="T29" s="25"/>
      <c r="U29" s="92"/>
      <c r="V29" s="27"/>
      <c r="W29" s="20"/>
      <c r="X29" s="39"/>
      <c r="Y29" s="74"/>
      <c r="Z29" s="23"/>
      <c r="AA29" s="92"/>
      <c r="AB29" s="27"/>
      <c r="AC29" s="23"/>
      <c r="AD29" s="39"/>
      <c r="AE29" s="130">
        <f t="shared" si="2"/>
        <v>0</v>
      </c>
      <c r="AF29" s="64">
        <f t="shared" si="3"/>
        <v>0</v>
      </c>
      <c r="AG29" s="27"/>
      <c r="AH29" s="23"/>
      <c r="AI29" s="23"/>
      <c r="AJ29" s="23"/>
      <c r="AK29" s="23"/>
      <c r="AL29" s="23"/>
      <c r="AM29" s="23"/>
      <c r="AN29" s="23"/>
      <c r="AO29" s="39"/>
      <c r="AP29" s="189"/>
      <c r="AQ29" s="190"/>
      <c r="AR29" s="190"/>
      <c r="AS29" s="190"/>
      <c r="AT29" s="190"/>
      <c r="AU29" s="190"/>
      <c r="AV29" s="190"/>
      <c r="AW29" s="190"/>
      <c r="AX29" s="191"/>
      <c r="AY29" s="27"/>
      <c r="AZ29" s="23"/>
      <c r="BA29" s="23"/>
      <c r="BB29" s="23"/>
      <c r="BC29" s="23"/>
      <c r="BD29" s="23"/>
      <c r="BE29" s="23"/>
      <c r="BF29" s="99"/>
      <c r="BG29" s="23"/>
      <c r="BH29" s="23"/>
      <c r="BI29" s="102"/>
      <c r="BJ29" s="103"/>
      <c r="BK29" s="104"/>
      <c r="BL29" s="39"/>
      <c r="BM29" s="93">
        <f t="shared" si="7"/>
        <v>0</v>
      </c>
      <c r="BN29" s="27"/>
      <c r="BO29" s="23"/>
      <c r="BP29" s="65">
        <f t="shared" si="5"/>
        <v>0</v>
      </c>
      <c r="BQ29" s="66" t="str">
        <f t="shared" si="4"/>
        <v>F</v>
      </c>
      <c r="BR29" s="67">
        <f t="shared" si="6"/>
        <v>2</v>
      </c>
      <c r="BS29" s="41"/>
    </row>
    <row r="30" spans="1:71" ht="15.75" customHeight="1" thickBot="1" x14ac:dyDescent="0.3">
      <c r="A30" s="180"/>
      <c r="B30" s="42"/>
      <c r="C30" s="32"/>
      <c r="D30" s="33"/>
      <c r="E30" s="40"/>
      <c r="F30" s="32"/>
      <c r="G30" s="33"/>
      <c r="H30" s="40"/>
      <c r="I30" s="32"/>
      <c r="J30" s="33"/>
      <c r="K30" s="40"/>
      <c r="L30" s="32"/>
      <c r="M30" s="33"/>
      <c r="N30" s="175"/>
      <c r="O30" s="175"/>
      <c r="P30" s="177"/>
      <c r="Q30" s="149">
        <f t="shared" si="0"/>
        <v>0</v>
      </c>
      <c r="R30" s="150">
        <f t="shared" si="1"/>
        <v>0</v>
      </c>
      <c r="S30" s="176"/>
      <c r="T30" s="174"/>
      <c r="U30" s="68"/>
      <c r="V30" s="178"/>
      <c r="W30" s="185"/>
      <c r="X30" s="40"/>
      <c r="Y30" s="75"/>
      <c r="Z30" s="33"/>
      <c r="AA30" s="68"/>
      <c r="AB30" s="32"/>
      <c r="AC30" s="33"/>
      <c r="AD30" s="40"/>
      <c r="AE30" s="149">
        <f t="shared" si="2"/>
        <v>0</v>
      </c>
      <c r="AF30" s="150">
        <f t="shared" si="3"/>
        <v>0</v>
      </c>
      <c r="AG30" s="32"/>
      <c r="AH30" s="33"/>
      <c r="AI30" s="33"/>
      <c r="AJ30" s="33"/>
      <c r="AK30" s="33"/>
      <c r="AL30" s="33"/>
      <c r="AM30" s="33"/>
      <c r="AN30" s="33"/>
      <c r="AO30" s="40"/>
      <c r="AP30" s="207"/>
      <c r="AQ30" s="208"/>
      <c r="AR30" s="208"/>
      <c r="AS30" s="208"/>
      <c r="AT30" s="208"/>
      <c r="AU30" s="208"/>
      <c r="AV30" s="208"/>
      <c r="AW30" s="208"/>
      <c r="AX30" s="209"/>
      <c r="AY30" s="32"/>
      <c r="AZ30" s="33"/>
      <c r="BA30" s="33"/>
      <c r="BB30" s="33"/>
      <c r="BC30" s="33"/>
      <c r="BD30" s="33"/>
      <c r="BE30" s="33"/>
      <c r="BF30" s="101"/>
      <c r="BG30" s="33"/>
      <c r="BH30" s="33"/>
      <c r="BI30" s="108"/>
      <c r="BJ30" s="109"/>
      <c r="BK30" s="110"/>
      <c r="BL30" s="40"/>
      <c r="BM30" s="151">
        <f t="shared" si="7"/>
        <v>0</v>
      </c>
      <c r="BN30" s="32"/>
      <c r="BO30" s="33"/>
      <c r="BP30" s="152">
        <f t="shared" si="5"/>
        <v>0</v>
      </c>
      <c r="BQ30" s="153" t="str">
        <f t="shared" si="4"/>
        <v>F</v>
      </c>
      <c r="BR30" s="154">
        <f t="shared" si="6"/>
        <v>2</v>
      </c>
      <c r="BS30" s="42"/>
    </row>
    <row r="31" spans="1:71" ht="15.75" customHeight="1" x14ac:dyDescent="0.25">
      <c r="A31" s="181"/>
      <c r="B31" s="15"/>
      <c r="W31" s="167"/>
      <c r="X31" s="10"/>
    </row>
    <row r="32" spans="1:71" ht="15.75" customHeight="1" x14ac:dyDescent="0.25">
      <c r="A32" s="167"/>
      <c r="B32" s="15" t="s">
        <v>99</v>
      </c>
      <c r="W32" s="167"/>
      <c r="X32" s="10"/>
      <c r="Y32" s="162" t="s">
        <v>100</v>
      </c>
    </row>
    <row r="33" spans="1:25" ht="15.75" x14ac:dyDescent="0.25">
      <c r="A33" s="167"/>
      <c r="B33" s="15" t="s">
        <v>115</v>
      </c>
      <c r="W33" s="167"/>
      <c r="X33" s="10"/>
      <c r="Y33" s="162" t="s">
        <v>101</v>
      </c>
    </row>
    <row r="34" spans="1:25" ht="15.75" customHeight="1" x14ac:dyDescent="0.25">
      <c r="A34" s="167"/>
      <c r="B34" s="15"/>
      <c r="C34" s="162" t="s">
        <v>105</v>
      </c>
      <c r="W34" s="167"/>
      <c r="X34" s="10"/>
    </row>
    <row r="35" spans="1:25" ht="15.75" customHeight="1" x14ac:dyDescent="0.25">
      <c r="A35" s="167"/>
      <c r="B35" s="15"/>
      <c r="C35" s="162" t="s">
        <v>116</v>
      </c>
      <c r="W35" s="167"/>
      <c r="X35" s="10"/>
    </row>
    <row r="36" spans="1:25" ht="15.75" customHeight="1" x14ac:dyDescent="0.25">
      <c r="A36" s="167"/>
      <c r="B36" s="15"/>
      <c r="C36" s="162" t="s">
        <v>106</v>
      </c>
    </row>
    <row r="37" spans="1:25" ht="16.5" customHeight="1" x14ac:dyDescent="0.25">
      <c r="A37" s="167"/>
      <c r="B37" s="15"/>
      <c r="C37" s="162" t="s">
        <v>102</v>
      </c>
    </row>
    <row r="38" spans="1:25" ht="15.75" x14ac:dyDescent="0.25">
      <c r="B38" s="15"/>
      <c r="C38" s="162" t="s">
        <v>103</v>
      </c>
    </row>
    <row r="39" spans="1:25" ht="15.75" x14ac:dyDescent="0.25">
      <c r="B39" s="16"/>
      <c r="C39" s="162" t="s">
        <v>104</v>
      </c>
    </row>
    <row r="40" spans="1:25" ht="15.75" x14ac:dyDescent="0.25">
      <c r="B40" s="16"/>
      <c r="C40" s="162" t="s">
        <v>117</v>
      </c>
    </row>
    <row r="41" spans="1:25" x14ac:dyDescent="0.25">
      <c r="B41" s="7"/>
      <c r="C41" s="162" t="s">
        <v>107</v>
      </c>
    </row>
    <row r="42" spans="1:25" x14ac:dyDescent="0.25">
      <c r="B42" s="8"/>
      <c r="C42" s="162" t="s">
        <v>109</v>
      </c>
    </row>
    <row r="43" spans="1:25" x14ac:dyDescent="0.25">
      <c r="B43" s="7"/>
      <c r="C43" s="162" t="s">
        <v>108</v>
      </c>
    </row>
    <row r="44" spans="1:25" ht="15.75" x14ac:dyDescent="0.25">
      <c r="B44" s="9"/>
      <c r="C44" s="162" t="s">
        <v>110</v>
      </c>
    </row>
    <row r="45" spans="1:25" x14ac:dyDescent="0.25">
      <c r="C45" s="162" t="s">
        <v>111</v>
      </c>
    </row>
    <row r="46" spans="1:25" x14ac:dyDescent="0.25">
      <c r="C46" s="162" t="s">
        <v>112</v>
      </c>
    </row>
    <row r="47" spans="1:25" x14ac:dyDescent="0.25">
      <c r="C47" s="162" t="s">
        <v>113</v>
      </c>
    </row>
    <row r="48" spans="1:25" x14ac:dyDescent="0.25">
      <c r="C48" s="162" t="s">
        <v>118</v>
      </c>
    </row>
    <row r="49" spans="3:3" x14ac:dyDescent="0.25">
      <c r="C49" s="162" t="s">
        <v>114</v>
      </c>
    </row>
    <row r="50" spans="3:3" x14ac:dyDescent="0.25">
      <c r="C50" s="162" t="s">
        <v>119</v>
      </c>
    </row>
    <row r="51" spans="3:3" x14ac:dyDescent="0.25">
      <c r="C51" s="162" t="s">
        <v>120</v>
      </c>
    </row>
  </sheetData>
  <mergeCells count="28">
    <mergeCell ref="AP27:AX27"/>
    <mergeCell ref="AP28:AX28"/>
    <mergeCell ref="AP29:AX29"/>
    <mergeCell ref="AP30:AX30"/>
    <mergeCell ref="AP21:AX21"/>
    <mergeCell ref="AP22:AX22"/>
    <mergeCell ref="AP23:AX23"/>
    <mergeCell ref="AP24:AX24"/>
    <mergeCell ref="AP25:AX25"/>
    <mergeCell ref="AP26:AX26"/>
    <mergeCell ref="AP15:AX15"/>
    <mergeCell ref="AP16:AX16"/>
    <mergeCell ref="AP17:AX17"/>
    <mergeCell ref="AP18:AX18"/>
    <mergeCell ref="AP19:AX19"/>
    <mergeCell ref="AP20:AX20"/>
    <mergeCell ref="AP9:AX9"/>
    <mergeCell ref="AP10:AX10"/>
    <mergeCell ref="AP11:AX11"/>
    <mergeCell ref="AP12:AX12"/>
    <mergeCell ref="AP13:AX13"/>
    <mergeCell ref="AP14:AX14"/>
    <mergeCell ref="R6:R7"/>
    <mergeCell ref="AF6:AF7"/>
    <mergeCell ref="AP6:AX6"/>
    <mergeCell ref="AP7:AX7"/>
    <mergeCell ref="BN7:BO7"/>
    <mergeCell ref="AP8:AX8"/>
  </mergeCells>
  <hyperlinks>
    <hyperlink ref="BE1" r:id="rId1"/>
    <hyperlink ref="BE2" r:id="rId2" display="http://dispace.edu.nstu.ru/didesk/course/show/1033"/>
    <hyperlink ref="BE3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ЮФ-02</vt:lpstr>
      <vt:lpstr>ЮФЗ-92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dcterms:created xsi:type="dcterms:W3CDTF">2012-12-15T16:10:19Z</dcterms:created>
  <dcterms:modified xsi:type="dcterms:W3CDTF">2014-06-23T11:30:53Z</dcterms:modified>
</cp:coreProperties>
</file>