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9320" windowHeight="7935" activeTab="3"/>
  </bookViews>
  <sheets>
    <sheet name="ЮФ-01" sheetId="8" r:id="rId1"/>
    <sheet name="ЮФ-02" sheetId="5" r:id="rId2"/>
    <sheet name="ЮФ-03" sheetId="7" r:id="rId3"/>
    <sheet name="ЮФз-01" sheetId="9" r:id="rId4"/>
  </sheets>
  <calcPr calcId="144525"/>
</workbook>
</file>

<file path=xl/calcChain.xml><?xml version="1.0" encoding="utf-8"?>
<calcChain xmlns="http://schemas.openxmlformats.org/spreadsheetml/2006/main">
  <c r="BM32" i="9" l="1"/>
  <c r="Q32" i="8" l="1"/>
  <c r="AE32" i="8" s="1"/>
  <c r="Q31" i="9"/>
  <c r="R31" i="9" s="1"/>
  <c r="Q30" i="9"/>
  <c r="R30" i="9"/>
  <c r="Q29" i="9"/>
  <c r="R29" i="9" s="1"/>
  <c r="Q28" i="9"/>
  <c r="R28" i="9" s="1"/>
  <c r="Q27" i="9"/>
  <c r="R27" i="9" s="1"/>
  <c r="Q26" i="9"/>
  <c r="AE26" i="9" s="1"/>
  <c r="BM26" i="9" s="1"/>
  <c r="BP26" i="9" s="1"/>
  <c r="Q25" i="9"/>
  <c r="R25" i="9" s="1"/>
  <c r="Q24" i="9"/>
  <c r="R24" i="9" s="1"/>
  <c r="Q23" i="9"/>
  <c r="R23" i="9" s="1"/>
  <c r="Q22" i="9"/>
  <c r="R22" i="9" s="1"/>
  <c r="Q21" i="9"/>
  <c r="R21" i="9" s="1"/>
  <c r="Q20" i="9"/>
  <c r="R20" i="9" s="1"/>
  <c r="Q19" i="9"/>
  <c r="R19" i="9" s="1"/>
  <c r="Q18" i="9"/>
  <c r="R18" i="9" s="1"/>
  <c r="Q17" i="9"/>
  <c r="AE17" i="9" s="1"/>
  <c r="Q16" i="9"/>
  <c r="R16" i="9" s="1"/>
  <c r="Q15" i="9"/>
  <c r="R15" i="9" s="1"/>
  <c r="Q14" i="9"/>
  <c r="R14" i="9" s="1"/>
  <c r="Q13" i="9"/>
  <c r="AE13" i="9" s="1"/>
  <c r="Q12" i="9"/>
  <c r="R12" i="9" s="1"/>
  <c r="Q11" i="9"/>
  <c r="R11" i="9" s="1"/>
  <c r="Q10" i="9"/>
  <c r="AE10" i="9" s="1"/>
  <c r="Q9" i="9"/>
  <c r="R9" i="9" s="1"/>
  <c r="Q8" i="9"/>
  <c r="AE8" i="9" s="1"/>
  <c r="Q31" i="8"/>
  <c r="AE31" i="8" s="1"/>
  <c r="BM31" i="8" s="1"/>
  <c r="BP31" i="8" s="1"/>
  <c r="BQ31" i="8" s="1"/>
  <c r="Q30" i="8"/>
  <c r="R30" i="8" s="1"/>
  <c r="Q29" i="8"/>
  <c r="R29" i="8" s="1"/>
  <c r="Q28" i="8"/>
  <c r="AE28" i="8" s="1"/>
  <c r="BM28" i="8" s="1"/>
  <c r="BP28" i="8" s="1"/>
  <c r="Q27" i="8"/>
  <c r="AE27" i="8" s="1"/>
  <c r="Q26" i="8"/>
  <c r="AE26" i="8" s="1"/>
  <c r="BM26" i="8" s="1"/>
  <c r="BP26" i="8" s="1"/>
  <c r="Q25" i="8"/>
  <c r="AE25" i="8" s="1"/>
  <c r="BM25" i="8" s="1"/>
  <c r="BP25" i="8" s="1"/>
  <c r="Q24" i="8"/>
  <c r="AE24" i="8" s="1"/>
  <c r="BM24" i="8" s="1"/>
  <c r="BP24" i="8" s="1"/>
  <c r="BQ24" i="8" s="1"/>
  <c r="Q23" i="8"/>
  <c r="R23" i="8" s="1"/>
  <c r="Q22" i="8"/>
  <c r="R22" i="8" s="1"/>
  <c r="Q21" i="8"/>
  <c r="AE21" i="8" s="1"/>
  <c r="BM21" i="8" s="1"/>
  <c r="BP21" i="8" s="1"/>
  <c r="Q20" i="8"/>
  <c r="R20" i="8" s="1"/>
  <c r="Q19" i="8"/>
  <c r="AE19" i="8" s="1"/>
  <c r="Q18" i="8"/>
  <c r="AE18" i="8" s="1"/>
  <c r="BM18" i="8" s="1"/>
  <c r="BP18" i="8" s="1"/>
  <c r="Q17" i="8"/>
  <c r="AE17" i="8" s="1"/>
  <c r="BM17" i="8" s="1"/>
  <c r="BP17" i="8" s="1"/>
  <c r="BQ17" i="8" s="1"/>
  <c r="Q16" i="8"/>
  <c r="AE16" i="8" s="1"/>
  <c r="BM16" i="8" s="1"/>
  <c r="BP16" i="8" s="1"/>
  <c r="BQ16" i="8" s="1"/>
  <c r="Q15" i="8"/>
  <c r="AE15" i="8" s="1"/>
  <c r="BM15" i="8" s="1"/>
  <c r="BP15" i="8" s="1"/>
  <c r="BQ15" i="8" s="1"/>
  <c r="Q14" i="8"/>
  <c r="R14" i="8" s="1"/>
  <c r="Q13" i="8"/>
  <c r="AE13" i="8" s="1"/>
  <c r="BM13" i="8" s="1"/>
  <c r="BP13" i="8" s="1"/>
  <c r="Q12" i="8"/>
  <c r="AE12" i="8" s="1"/>
  <c r="BM12" i="8" s="1"/>
  <c r="BP12" i="8" s="1"/>
  <c r="BQ12" i="8" s="1"/>
  <c r="Q11" i="8"/>
  <c r="R11" i="8" s="1"/>
  <c r="Q10" i="8"/>
  <c r="R10" i="8" s="1"/>
  <c r="Q9" i="8"/>
  <c r="R9" i="8" s="1"/>
  <c r="Q8" i="8"/>
  <c r="AE8" i="8" s="1"/>
  <c r="Q27" i="7"/>
  <c r="AE27" i="7" s="1"/>
  <c r="BM27" i="7" s="1"/>
  <c r="Q26" i="7"/>
  <c r="R26" i="7" s="1"/>
  <c r="Q25" i="7"/>
  <c r="AE25" i="7" s="1"/>
  <c r="Q24" i="7"/>
  <c r="AE24" i="7" s="1"/>
  <c r="BM24" i="7" s="1"/>
  <c r="BP24" i="7" s="1"/>
  <c r="Q23" i="7"/>
  <c r="AE23" i="7" s="1"/>
  <c r="Q22" i="7"/>
  <c r="AE22" i="7" s="1"/>
  <c r="Q21" i="7"/>
  <c r="AE21" i="7" s="1"/>
  <c r="BM21" i="7" s="1"/>
  <c r="Q20" i="7"/>
  <c r="AE20" i="7" s="1"/>
  <c r="Q19" i="7"/>
  <c r="AE19" i="7" s="1"/>
  <c r="Q18" i="7"/>
  <c r="R18" i="7" s="1"/>
  <c r="Q17" i="7"/>
  <c r="R17" i="7" s="1"/>
  <c r="Q16" i="7"/>
  <c r="AE16" i="7" s="1"/>
  <c r="Q15" i="7"/>
  <c r="AE15" i="7" s="1"/>
  <c r="BM15" i="7" s="1"/>
  <c r="BP15" i="7" s="1"/>
  <c r="Q14" i="7"/>
  <c r="AE14" i="7" s="1"/>
  <c r="Q13" i="7"/>
  <c r="AE13" i="7" s="1"/>
  <c r="BM13" i="7" s="1"/>
  <c r="Q12" i="7"/>
  <c r="AE12" i="7" s="1"/>
  <c r="BM12" i="7" s="1"/>
  <c r="Q11" i="7"/>
  <c r="AE11" i="7" s="1"/>
  <c r="BM11" i="7" s="1"/>
  <c r="Q10" i="7"/>
  <c r="R10" i="7" s="1"/>
  <c r="Q9" i="7"/>
  <c r="AE9" i="7" s="1"/>
  <c r="BM9" i="7" s="1"/>
  <c r="Q8" i="7"/>
  <c r="R8" i="7" s="1"/>
  <c r="AE30" i="9"/>
  <c r="BM30" i="9" s="1"/>
  <c r="BP30" i="9" s="1"/>
  <c r="AE28" i="9"/>
  <c r="BM28" i="9" s="1"/>
  <c r="BP28" i="9" s="1"/>
  <c r="BQ28" i="9" s="1"/>
  <c r="AE25" i="9"/>
  <c r="BM25" i="9" s="1"/>
  <c r="BP25" i="9" s="1"/>
  <c r="AE29" i="9"/>
  <c r="BM29" i="9" s="1"/>
  <c r="BP29" i="9" s="1"/>
  <c r="Q30" i="5"/>
  <c r="AE30" i="5" s="1"/>
  <c r="Q29" i="5"/>
  <c r="AE29" i="5" s="1"/>
  <c r="Q28" i="5"/>
  <c r="AE28" i="5" s="1"/>
  <c r="BM28" i="5" s="1"/>
  <c r="BP28" i="5" s="1"/>
  <c r="Q27" i="5"/>
  <c r="R27" i="5" s="1"/>
  <c r="Q26" i="5"/>
  <c r="AE26" i="5" s="1"/>
  <c r="Q25" i="5"/>
  <c r="R25" i="5" s="1"/>
  <c r="Q24" i="5"/>
  <c r="AE24" i="5" s="1"/>
  <c r="Q23" i="5"/>
  <c r="AE23" i="5" s="1"/>
  <c r="Q22" i="5"/>
  <c r="AE22" i="5" s="1"/>
  <c r="Q21" i="5"/>
  <c r="R21" i="5" s="1"/>
  <c r="Q20" i="5"/>
  <c r="AE20" i="5" s="1"/>
  <c r="Q19" i="5"/>
  <c r="R19" i="5" s="1"/>
  <c r="Q18" i="5"/>
  <c r="R18" i="5" s="1"/>
  <c r="Q17" i="5"/>
  <c r="R17" i="5" s="1"/>
  <c r="Q16" i="5"/>
  <c r="R16" i="5" s="1"/>
  <c r="Q15" i="5"/>
  <c r="AE15" i="5" s="1"/>
  <c r="Q14" i="5"/>
  <c r="R14" i="5" s="1"/>
  <c r="Q13" i="5"/>
  <c r="AE13" i="5" s="1"/>
  <c r="Q12" i="5"/>
  <c r="R12" i="5" s="1"/>
  <c r="Q11" i="5"/>
  <c r="AE11" i="5" s="1"/>
  <c r="Q10" i="5"/>
  <c r="AE10" i="5" s="1"/>
  <c r="Q9" i="5"/>
  <c r="R9" i="5" s="1"/>
  <c r="Q8" i="5"/>
  <c r="R8" i="5" s="1"/>
  <c r="AE12" i="9"/>
  <c r="BM12" i="9" s="1"/>
  <c r="BP12" i="9" s="1"/>
  <c r="AE9" i="9"/>
  <c r="BM9" i="9" s="1"/>
  <c r="BP9" i="9" s="1"/>
  <c r="R21" i="8" l="1"/>
  <c r="AE15" i="9"/>
  <c r="BM15" i="9" s="1"/>
  <c r="BP15" i="9" s="1"/>
  <c r="AE16" i="5"/>
  <c r="AF16" i="5" s="1"/>
  <c r="R26" i="9"/>
  <c r="AE24" i="9"/>
  <c r="BM24" i="9" s="1"/>
  <c r="BP24" i="9" s="1"/>
  <c r="BQ24" i="9" s="1"/>
  <c r="R11" i="5"/>
  <c r="AF12" i="9"/>
  <c r="AE21" i="5"/>
  <c r="AF21" i="5" s="1"/>
  <c r="AE14" i="8"/>
  <c r="BM14" i="8" s="1"/>
  <c r="BP14" i="8" s="1"/>
  <c r="BR14" i="8" s="1"/>
  <c r="AE19" i="9"/>
  <c r="R16" i="8"/>
  <c r="AE27" i="9"/>
  <c r="BM27" i="9" s="1"/>
  <c r="BP27" i="9" s="1"/>
  <c r="BQ27" i="9" s="1"/>
  <c r="AF30" i="9"/>
  <c r="R20" i="7"/>
  <c r="BM8" i="9"/>
  <c r="BP8" i="9" s="1"/>
  <c r="BQ8" i="9" s="1"/>
  <c r="AF8" i="9"/>
  <c r="BM13" i="9"/>
  <c r="BP13" i="9" s="1"/>
  <c r="BR13" i="9" s="1"/>
  <c r="AF13" i="9"/>
  <c r="R23" i="7"/>
  <c r="R12" i="7"/>
  <c r="R28" i="5"/>
  <c r="AE31" i="9"/>
  <c r="BM31" i="9" s="1"/>
  <c r="BP31" i="9" s="1"/>
  <c r="BR31" i="9" s="1"/>
  <c r="R16" i="7"/>
  <c r="AE29" i="8"/>
  <c r="BM29" i="8" s="1"/>
  <c r="BP29" i="8" s="1"/>
  <c r="BR29" i="8" s="1"/>
  <c r="R8" i="9"/>
  <c r="R13" i="9"/>
  <c r="AE18" i="9"/>
  <c r="BM18" i="9" s="1"/>
  <c r="BP18" i="9" s="1"/>
  <c r="BQ18" i="9" s="1"/>
  <c r="R13" i="8"/>
  <c r="AE27" i="5"/>
  <c r="AE14" i="9"/>
  <c r="BM14" i="9" s="1"/>
  <c r="BP14" i="9" s="1"/>
  <c r="BR14" i="9" s="1"/>
  <c r="R15" i="7"/>
  <c r="R14" i="7"/>
  <c r="R17" i="8"/>
  <c r="R13" i="5"/>
  <c r="R23" i="5"/>
  <c r="AE8" i="5"/>
  <c r="AF8" i="5" s="1"/>
  <c r="R20" i="5"/>
  <c r="AE17" i="5"/>
  <c r="BM17" i="5" s="1"/>
  <c r="BP17" i="5" s="1"/>
  <c r="R29" i="5"/>
  <c r="AF28" i="5"/>
  <c r="BM25" i="7"/>
  <c r="BP25" i="7" s="1"/>
  <c r="BR25" i="7" s="1"/>
  <c r="AF25" i="7"/>
  <c r="BM16" i="7"/>
  <c r="BP16" i="7" s="1"/>
  <c r="BR16" i="7" s="1"/>
  <c r="AF16" i="7"/>
  <c r="BQ29" i="9"/>
  <c r="BR29" i="9"/>
  <c r="BM20" i="7"/>
  <c r="BP20" i="7" s="1"/>
  <c r="BQ20" i="7" s="1"/>
  <c r="AF20" i="7"/>
  <c r="BQ15" i="9"/>
  <c r="BR15" i="9"/>
  <c r="R10" i="5"/>
  <c r="BR12" i="9"/>
  <c r="BQ12" i="9"/>
  <c r="AF26" i="9"/>
  <c r="AE21" i="9"/>
  <c r="AE25" i="5"/>
  <c r="AF25" i="5" s="1"/>
  <c r="R25" i="7"/>
  <c r="AE22" i="9"/>
  <c r="BM22" i="9" s="1"/>
  <c r="BP22" i="9" s="1"/>
  <c r="BQ22" i="9" s="1"/>
  <c r="BR26" i="9"/>
  <c r="BQ26" i="9"/>
  <c r="BR30" i="9"/>
  <c r="BQ30" i="9"/>
  <c r="R15" i="8"/>
  <c r="R30" i="5"/>
  <c r="AE14" i="5"/>
  <c r="AF14" i="5" s="1"/>
  <c r="AE19" i="5"/>
  <c r="AF19" i="5" s="1"/>
  <c r="AF29" i="9"/>
  <c r="AE23" i="9"/>
  <c r="R12" i="8"/>
  <c r="AF21" i="8"/>
  <c r="R27" i="8"/>
  <c r="AF24" i="9"/>
  <c r="BR24" i="9"/>
  <c r="BR22" i="9"/>
  <c r="R19" i="7"/>
  <c r="AE9" i="5"/>
  <c r="BM9" i="5" s="1"/>
  <c r="BP9" i="5" s="1"/>
  <c r="AF9" i="9"/>
  <c r="AE11" i="9"/>
  <c r="BM11" i="9" s="1"/>
  <c r="BP11" i="9" s="1"/>
  <c r="BR11" i="9" s="1"/>
  <c r="AF15" i="7"/>
  <c r="AF16" i="8"/>
  <c r="R25" i="8"/>
  <c r="AE9" i="8"/>
  <c r="R28" i="8"/>
  <c r="AE22" i="8"/>
  <c r="BM22" i="8" s="1"/>
  <c r="BP22" i="8" s="1"/>
  <c r="BQ22" i="8" s="1"/>
  <c r="R18" i="8"/>
  <c r="R27" i="7"/>
  <c r="R24" i="7"/>
  <c r="R22" i="7"/>
  <c r="BM14" i="7"/>
  <c r="BP14" i="7" s="1"/>
  <c r="BR14" i="7" s="1"/>
  <c r="AF14" i="7"/>
  <c r="BQ25" i="7"/>
  <c r="R31" i="8"/>
  <c r="R24" i="8"/>
  <c r="AF17" i="8"/>
  <c r="AF29" i="5"/>
  <c r="BM29" i="5"/>
  <c r="BP29" i="5" s="1"/>
  <c r="AF27" i="5"/>
  <c r="BM27" i="5"/>
  <c r="BP27" i="5" s="1"/>
  <c r="AF26" i="5"/>
  <c r="BM26" i="5"/>
  <c r="BP26" i="5" s="1"/>
  <c r="R26" i="5"/>
  <c r="AF23" i="5"/>
  <c r="BM23" i="5"/>
  <c r="BP23" i="5" s="1"/>
  <c r="R22" i="5"/>
  <c r="BM20" i="5"/>
  <c r="BP20" i="5" s="1"/>
  <c r="BR28" i="5"/>
  <c r="BQ28" i="5"/>
  <c r="AE10" i="7"/>
  <c r="BM22" i="7"/>
  <c r="BP22" i="7" s="1"/>
  <c r="BR22" i="7" s="1"/>
  <c r="AF22" i="7"/>
  <c r="AE30" i="8"/>
  <c r="BM30" i="8" s="1"/>
  <c r="BP30" i="8" s="1"/>
  <c r="BQ30" i="8" s="1"/>
  <c r="AE8" i="7"/>
  <c r="AF8" i="7" s="1"/>
  <c r="AF15" i="5"/>
  <c r="BM15" i="5"/>
  <c r="BP15" i="5" s="1"/>
  <c r="R15" i="5"/>
  <c r="BM24" i="5"/>
  <c r="BP24" i="5" s="1"/>
  <c r="R24" i="5"/>
  <c r="AF28" i="9"/>
  <c r="BR28" i="9"/>
  <c r="BR25" i="9"/>
  <c r="BQ25" i="9"/>
  <c r="AF25" i="9"/>
  <c r="BM17" i="9"/>
  <c r="BP17" i="9" s="1"/>
  <c r="BR17" i="9" s="1"/>
  <c r="AF17" i="9"/>
  <c r="R17" i="9"/>
  <c r="AE20" i="9"/>
  <c r="AE16" i="9"/>
  <c r="BM10" i="9"/>
  <c r="BP10" i="9" s="1"/>
  <c r="AF10" i="9"/>
  <c r="R10" i="9"/>
  <c r="AE20" i="8"/>
  <c r="BM20" i="8" s="1"/>
  <c r="BP20" i="8" s="1"/>
  <c r="BR20" i="8" s="1"/>
  <c r="R26" i="8"/>
  <c r="AF15" i="8"/>
  <c r="AF12" i="8"/>
  <c r="AE10" i="8"/>
  <c r="AF24" i="8"/>
  <c r="BM32" i="8"/>
  <c r="BP32" i="8" s="1"/>
  <c r="AF32" i="8"/>
  <c r="R32" i="8"/>
  <c r="AE23" i="8"/>
  <c r="AF31" i="8"/>
  <c r="AF28" i="8"/>
  <c r="BM27" i="8"/>
  <c r="BP27" i="8" s="1"/>
  <c r="BQ27" i="8" s="1"/>
  <c r="AF27" i="8"/>
  <c r="BQ25" i="8"/>
  <c r="BR25" i="8"/>
  <c r="AF25" i="8"/>
  <c r="R19" i="8"/>
  <c r="BM19" i="8"/>
  <c r="BP19" i="8" s="1"/>
  <c r="BR19" i="8" s="1"/>
  <c r="AF19" i="8"/>
  <c r="AE11" i="8"/>
  <c r="BM8" i="8"/>
  <c r="BP8" i="8" s="1"/>
  <c r="BQ8" i="8" s="1"/>
  <c r="AF8" i="8"/>
  <c r="R8" i="8"/>
  <c r="R13" i="7"/>
  <c r="BR15" i="7"/>
  <c r="BQ15" i="7"/>
  <c r="AF23" i="7"/>
  <c r="BM23" i="7"/>
  <c r="BP23" i="7" s="1"/>
  <c r="AF22" i="5"/>
  <c r="BM22" i="5"/>
  <c r="BP22" i="5" s="1"/>
  <c r="AF30" i="5"/>
  <c r="BM30" i="5"/>
  <c r="BP30" i="5" s="1"/>
  <c r="BM13" i="5"/>
  <c r="BP13" i="5" s="1"/>
  <c r="BR26" i="8"/>
  <c r="BQ26" i="8"/>
  <c r="AF26" i="8"/>
  <c r="AF13" i="8"/>
  <c r="BR24" i="8"/>
  <c r="BQ28" i="8"/>
  <c r="BR28" i="8"/>
  <c r="BR24" i="7"/>
  <c r="BQ24" i="7"/>
  <c r="AF24" i="7"/>
  <c r="AF19" i="7"/>
  <c r="BM19" i="7"/>
  <c r="BP19" i="7" s="1"/>
  <c r="AF18" i="8"/>
  <c r="BR31" i="8"/>
  <c r="BM10" i="5"/>
  <c r="BP10" i="5" s="1"/>
  <c r="AF11" i="5"/>
  <c r="BM11" i="5"/>
  <c r="BP11" i="5" s="1"/>
  <c r="BR9" i="9"/>
  <c r="BQ9" i="9"/>
  <c r="BR12" i="8"/>
  <c r="BR16" i="8"/>
  <c r="BR17" i="8"/>
  <c r="BR15" i="8"/>
  <c r="BR13" i="8"/>
  <c r="BQ13" i="8"/>
  <c r="BR21" i="8"/>
  <c r="BQ21" i="8"/>
  <c r="BR18" i="8"/>
  <c r="BQ18" i="8"/>
  <c r="AF24" i="5"/>
  <c r="AF13" i="5"/>
  <c r="AF10" i="5"/>
  <c r="AE12" i="5"/>
  <c r="AE18" i="5"/>
  <c r="BM18" i="5" s="1"/>
  <c r="BP13" i="7"/>
  <c r="AF13" i="7"/>
  <c r="AE18" i="7"/>
  <c r="BM18" i="7" s="1"/>
  <c r="AE26" i="7"/>
  <c r="AE17" i="7"/>
  <c r="BM17" i="7" s="1"/>
  <c r="AF21" i="7"/>
  <c r="BP21" i="7"/>
  <c r="R21" i="7"/>
  <c r="AF12" i="7"/>
  <c r="BP12" i="7"/>
  <c r="AF11" i="7"/>
  <c r="BP11" i="7"/>
  <c r="R11" i="7"/>
  <c r="AF27" i="7"/>
  <c r="BP27" i="7"/>
  <c r="AF9" i="7"/>
  <c r="BP9" i="7"/>
  <c r="R9" i="7"/>
  <c r="AF20" i="5"/>
  <c r="BQ13" i="9" l="1"/>
  <c r="BM9" i="8"/>
  <c r="BP9" i="8" s="1"/>
  <c r="BQ9" i="8" s="1"/>
  <c r="BR20" i="7"/>
  <c r="BQ14" i="8"/>
  <c r="AF27" i="9"/>
  <c r="BM21" i="5"/>
  <c r="BP21" i="5" s="1"/>
  <c r="BR21" i="5" s="1"/>
  <c r="BM16" i="5"/>
  <c r="BP16" i="5" s="1"/>
  <c r="BR16" i="5" s="1"/>
  <c r="BR27" i="9"/>
  <c r="BQ16" i="7"/>
  <c r="BR8" i="9"/>
  <c r="BR18" i="9"/>
  <c r="AF15" i="9"/>
  <c r="AF18" i="9"/>
  <c r="BQ14" i="9"/>
  <c r="BQ31" i="9"/>
  <c r="AF14" i="8"/>
  <c r="AF29" i="8"/>
  <c r="BM19" i="9"/>
  <c r="BP19" i="9" s="1"/>
  <c r="AF19" i="9"/>
  <c r="BQ29" i="8"/>
  <c r="AF14" i="9"/>
  <c r="AF22" i="9"/>
  <c r="AF31" i="9"/>
  <c r="BQ11" i="9"/>
  <c r="BM14" i="5"/>
  <c r="BP14" i="5" s="1"/>
  <c r="BQ14" i="5" s="1"/>
  <c r="AF17" i="5"/>
  <c r="BM8" i="5"/>
  <c r="BP8" i="5" s="1"/>
  <c r="BQ8" i="5" s="1"/>
  <c r="BM19" i="5"/>
  <c r="BP19" i="5" s="1"/>
  <c r="BR19" i="5" s="1"/>
  <c r="BM25" i="5"/>
  <c r="BP25" i="5" s="1"/>
  <c r="BR25" i="5" s="1"/>
  <c r="BM21" i="9"/>
  <c r="BP21" i="9" s="1"/>
  <c r="AF21" i="9"/>
  <c r="BM23" i="9"/>
  <c r="BP23" i="9" s="1"/>
  <c r="AF23" i="9"/>
  <c r="AF9" i="5"/>
  <c r="AF11" i="9"/>
  <c r="BQ14" i="7"/>
  <c r="AF9" i="8"/>
  <c r="AF30" i="8"/>
  <c r="AF22" i="8"/>
  <c r="BR22" i="8"/>
  <c r="BM8" i="7"/>
  <c r="BP8" i="7" s="1"/>
  <c r="BR30" i="8"/>
  <c r="BR20" i="5"/>
  <c r="BQ20" i="5"/>
  <c r="BR29" i="5"/>
  <c r="BQ29" i="5"/>
  <c r="BR26" i="5"/>
  <c r="BQ26" i="5"/>
  <c r="BR27" i="5"/>
  <c r="BQ27" i="5"/>
  <c r="BR23" i="5"/>
  <c r="BQ23" i="5"/>
  <c r="BM10" i="7"/>
  <c r="BP10" i="7" s="1"/>
  <c r="AF10" i="7"/>
  <c r="BQ22" i="7"/>
  <c r="BR15" i="5"/>
  <c r="BQ15" i="5"/>
  <c r="BQ20" i="8"/>
  <c r="AF20" i="8"/>
  <c r="BR24" i="5"/>
  <c r="BQ24" i="5"/>
  <c r="BQ17" i="9"/>
  <c r="BM20" i="9"/>
  <c r="BP20" i="9" s="1"/>
  <c r="AF20" i="9"/>
  <c r="BM16" i="9"/>
  <c r="BP16" i="9" s="1"/>
  <c r="AF16" i="9"/>
  <c r="BQ10" i="9"/>
  <c r="BR10" i="9"/>
  <c r="BM10" i="8"/>
  <c r="BP10" i="8" s="1"/>
  <c r="AF10" i="8"/>
  <c r="BQ32" i="8"/>
  <c r="BR32" i="8"/>
  <c r="BR8" i="8"/>
  <c r="BM23" i="8"/>
  <c r="BP23" i="8" s="1"/>
  <c r="AF23" i="8"/>
  <c r="BR27" i="8"/>
  <c r="BQ19" i="8"/>
  <c r="BM11" i="8"/>
  <c r="BP11" i="8" s="1"/>
  <c r="AF11" i="8"/>
  <c r="BR9" i="7"/>
  <c r="BQ9" i="7"/>
  <c r="BR23" i="7"/>
  <c r="BQ23" i="7"/>
  <c r="BR13" i="7"/>
  <c r="BQ13" i="7"/>
  <c r="BR17" i="5"/>
  <c r="BQ17" i="5"/>
  <c r="BR22" i="5"/>
  <c r="BQ22" i="5"/>
  <c r="BR30" i="5"/>
  <c r="BQ30" i="5"/>
  <c r="BR13" i="5"/>
  <c r="BQ13" i="5"/>
  <c r="BR21" i="7"/>
  <c r="BQ21" i="7"/>
  <c r="BR11" i="7"/>
  <c r="BQ11" i="7"/>
  <c r="BR12" i="7"/>
  <c r="BQ12" i="7"/>
  <c r="BR27" i="7"/>
  <c r="BQ27" i="7"/>
  <c r="BR19" i="7"/>
  <c r="BQ19" i="7"/>
  <c r="AF26" i="7"/>
  <c r="BM26" i="7"/>
  <c r="BP26" i="7" s="1"/>
  <c r="BR9" i="5"/>
  <c r="BQ9" i="5"/>
  <c r="BR10" i="5"/>
  <c r="BQ10" i="5"/>
  <c r="BR11" i="5"/>
  <c r="BQ11" i="5"/>
  <c r="BM12" i="5"/>
  <c r="BP12" i="5" s="1"/>
  <c r="AF12" i="5"/>
  <c r="AF18" i="5"/>
  <c r="BP18" i="5"/>
  <c r="AF18" i="7"/>
  <c r="BP18" i="7"/>
  <c r="AF17" i="7"/>
  <c r="BP17" i="7"/>
  <c r="BR9" i="8" l="1"/>
  <c r="BQ16" i="5"/>
  <c r="BQ21" i="5"/>
  <c r="BQ19" i="9"/>
  <c r="BR19" i="9"/>
  <c r="BR8" i="7"/>
  <c r="BQ8" i="7"/>
  <c r="BR14" i="5"/>
  <c r="BR8" i="5"/>
  <c r="BQ25" i="5"/>
  <c r="BR23" i="9"/>
  <c r="BQ23" i="9"/>
  <c r="BQ19" i="5"/>
  <c r="BR21" i="9"/>
  <c r="BQ21" i="9"/>
  <c r="BQ10" i="7"/>
  <c r="BR10" i="7"/>
  <c r="BQ20" i="9"/>
  <c r="BR20" i="9"/>
  <c r="BQ16" i="9"/>
  <c r="BR16" i="9"/>
  <c r="BQ10" i="8"/>
  <c r="BR10" i="8"/>
  <c r="BQ23" i="8"/>
  <c r="BR23" i="8"/>
  <c r="BQ11" i="8"/>
  <c r="BR11" i="8"/>
  <c r="BR17" i="7"/>
  <c r="BQ17" i="7"/>
  <c r="BR18" i="7"/>
  <c r="BQ18" i="7"/>
  <c r="BR18" i="5"/>
  <c r="BQ18" i="5"/>
  <c r="BR26" i="7"/>
  <c r="BQ26" i="7"/>
  <c r="BR12" i="5"/>
  <c r="BQ12" i="5"/>
</calcChain>
</file>

<file path=xl/sharedStrings.xml><?xml version="1.0" encoding="utf-8"?>
<sst xmlns="http://schemas.openxmlformats.org/spreadsheetml/2006/main" count="746" uniqueCount="350">
  <si>
    <t>8.30-9.55</t>
  </si>
  <si>
    <t>10.10-11.35</t>
  </si>
  <si>
    <t>13.45-15.10</t>
  </si>
  <si>
    <t>15.25-16.50</t>
  </si>
  <si>
    <t>17.05-18.30</t>
  </si>
  <si>
    <t>18.40-20.00</t>
  </si>
  <si>
    <t xml:space="preserve">КНС 3-120, 124 17.00 четверг </t>
  </si>
  <si>
    <t>к/н 7</t>
  </si>
  <si>
    <t>к/н 13</t>
  </si>
  <si>
    <t>ФИО</t>
  </si>
  <si>
    <t>л</t>
  </si>
  <si>
    <t>с</t>
  </si>
  <si>
    <t xml:space="preserve">  </t>
  </si>
  <si>
    <t>1. Вопрос</t>
  </si>
  <si>
    <t>2. Вопрос</t>
  </si>
  <si>
    <t>Всего</t>
  </si>
  <si>
    <t>ECTS</t>
  </si>
  <si>
    <t>5 баллов</t>
  </si>
  <si>
    <t>Итого 2</t>
  </si>
  <si>
    <t xml:space="preserve">   Рейтинг-балл</t>
  </si>
  <si>
    <t>1. История</t>
  </si>
  <si>
    <t>2. Методы</t>
  </si>
  <si>
    <t>3. Иден</t>
  </si>
  <si>
    <t>4. Версии</t>
  </si>
  <si>
    <t>5. ОП техники</t>
  </si>
  <si>
    <t>6. Фото</t>
  </si>
  <si>
    <t>7. Следы</t>
  </si>
  <si>
    <t>8. Оружие</t>
  </si>
  <si>
    <t>9. Документы</t>
  </si>
  <si>
    <t>10. Габ</t>
  </si>
  <si>
    <t>11. ОП тактики</t>
  </si>
  <si>
    <t>12. Осмотр</t>
  </si>
  <si>
    <t>13. Допрос</t>
  </si>
  <si>
    <t>14. Задер</t>
  </si>
  <si>
    <t>15. Обыск</t>
  </si>
  <si>
    <t>16. Экспертиза</t>
  </si>
  <si>
    <t>17. СЭ_ППНМ</t>
  </si>
  <si>
    <t>18. ОП мет</t>
  </si>
  <si>
    <t>19. МР жизни</t>
  </si>
  <si>
    <t>20. МР изнас</t>
  </si>
  <si>
    <t>21. МР краж</t>
  </si>
  <si>
    <t>22. МР эк_деят</t>
  </si>
  <si>
    <t>9  10</t>
  </si>
  <si>
    <t xml:space="preserve"> 20ф_ВУД</t>
  </si>
  <si>
    <t>ст 73 УПК</t>
  </si>
  <si>
    <t>план_5 вер</t>
  </si>
  <si>
    <t>Опрос</t>
  </si>
  <si>
    <t>Ориент</t>
  </si>
  <si>
    <t>Документ</t>
  </si>
  <si>
    <t>Пер_СД_ОРМ</t>
  </si>
  <si>
    <t>Задержание</t>
  </si>
  <si>
    <t>Дакто отпеч</t>
  </si>
  <si>
    <t>Ср_след_отп</t>
  </si>
  <si>
    <t>Допрос</t>
  </si>
  <si>
    <t>Обыск 3 фото</t>
  </si>
  <si>
    <t>Пос СД_ОРМ</t>
  </si>
  <si>
    <t>Зав СД_ОРМ</t>
  </si>
  <si>
    <t>д</t>
  </si>
  <si>
    <t>т</t>
  </si>
  <si>
    <t>МР</t>
  </si>
  <si>
    <t>http://criminallaw.uf.nstu.ru/</t>
  </si>
  <si>
    <t> http://dispace.edu.nstu.ru/didesk/course/show/1033</t>
  </si>
  <si>
    <t>knk3746@mail.ru</t>
  </si>
  <si>
    <t>13.45-15.10 3-124 четверг</t>
  </si>
  <si>
    <t>11.50-13.15</t>
  </si>
  <si>
    <t>Криминалистика</t>
  </si>
  <si>
    <t xml:space="preserve">   Группа ЮФ-02</t>
  </si>
  <si>
    <t>лекция VI-210  11.50-13.15 четверг,  8.30-9.55  среда чет</t>
  </si>
  <si>
    <t xml:space="preserve">   Группа ЮФ-03</t>
  </si>
  <si>
    <t>10.10-11.35 3-124 четверг</t>
  </si>
  <si>
    <t xml:space="preserve">   Группа ЮФ-01</t>
  </si>
  <si>
    <t>13.45-15.10 3-124 вторник</t>
  </si>
  <si>
    <t>Беккер Алексей</t>
  </si>
  <si>
    <t>Бойкова Алина</t>
  </si>
  <si>
    <t>Болтин Николай</t>
  </si>
  <si>
    <t>Бороздич Марк</t>
  </si>
  <si>
    <t>Бутрин Виктор</t>
  </si>
  <si>
    <t>Григорьева Екат</t>
  </si>
  <si>
    <t>Говоров Алексан</t>
  </si>
  <si>
    <t>Дмитриева Крист</t>
  </si>
  <si>
    <t>Евсюкова Анастас</t>
  </si>
  <si>
    <t>Загайчук Диана</t>
  </si>
  <si>
    <t>Иванников Никита</t>
  </si>
  <si>
    <t>Касимов Бахшали</t>
  </si>
  <si>
    <t>Панина Анастасия</t>
  </si>
  <si>
    <t>Перкова Татьяна</t>
  </si>
  <si>
    <t>Петрикова Ангел</t>
  </si>
  <si>
    <t>Плешакова Ильина</t>
  </si>
  <si>
    <t>Сельцов Геннадий</t>
  </si>
  <si>
    <t>Сухоносов Алексан</t>
  </si>
  <si>
    <t>Телепина Галина</t>
  </si>
  <si>
    <t>Томилов Алексан</t>
  </si>
  <si>
    <t>Туралин Илья</t>
  </si>
  <si>
    <t>Шанурин Руслан</t>
  </si>
  <si>
    <t>Азаров Вадим</t>
  </si>
  <si>
    <t>Анфимов Дмитрий</t>
  </si>
  <si>
    <t>Баянов Сергей</t>
  </si>
  <si>
    <t>Белоносова Верон</t>
  </si>
  <si>
    <t>Волкова Мария</t>
  </si>
  <si>
    <t>Гомзякова Анаст</t>
  </si>
  <si>
    <t>Грищук Дмитрий</t>
  </si>
  <si>
    <t>Дарвишян Жорик</t>
  </si>
  <si>
    <t>Дубравин Андрей</t>
  </si>
  <si>
    <t>Киселева Элина</t>
  </si>
  <si>
    <t>Краскова Валерия</t>
  </si>
  <si>
    <t>Кучерявенко Анна</t>
  </si>
  <si>
    <t>Лампига Кристина</t>
  </si>
  <si>
    <t>Ларионова Валерия</t>
  </si>
  <si>
    <t>Лошкарева Алиса</t>
  </si>
  <si>
    <t>Мышкин Данила</t>
  </si>
  <si>
    <t>Паначева Евгения</t>
  </si>
  <si>
    <t>Рогалев Виктор</t>
  </si>
  <si>
    <t>Сиволова Марина</t>
  </si>
  <si>
    <t>Сотникова Наталья</t>
  </si>
  <si>
    <t>Шнитов Константин</t>
  </si>
  <si>
    <t>Щеблыкина Анаст</t>
  </si>
  <si>
    <t>Юнусова Таисия</t>
  </si>
  <si>
    <t>Боровихина Ксения</t>
  </si>
  <si>
    <t>Брованова Анаст</t>
  </si>
  <si>
    <t>Головина Анна</t>
  </si>
  <si>
    <t>Гордеева Алёна</t>
  </si>
  <si>
    <t>Горюнова Ольга</t>
  </si>
  <si>
    <t>Гусева Анастасия</t>
  </si>
  <si>
    <t>Ерин Александр</t>
  </si>
  <si>
    <t>Ерисова Анастас</t>
  </si>
  <si>
    <t>Жукова Елена</t>
  </si>
  <si>
    <t>Красов Алексей</t>
  </si>
  <si>
    <t>Криштопина Алена</t>
  </si>
  <si>
    <t>Маадыр Анжела</t>
  </si>
  <si>
    <t>Медцкер Ксения</t>
  </si>
  <si>
    <t>Непомнящих Екат</t>
  </si>
  <si>
    <t>Ножичкова Евг</t>
  </si>
  <si>
    <t>Пузаков Алексей</t>
  </si>
  <si>
    <t>Пешкова Елизав</t>
  </si>
  <si>
    <t>Рагозина Евгения</t>
  </si>
  <si>
    <t>Семенюк Анна</t>
  </si>
  <si>
    <t>Сидорова Ольга</t>
  </si>
  <si>
    <t>Трунова Юлия</t>
  </si>
  <si>
    <t>Хлюстин Сергей</t>
  </si>
  <si>
    <t>Юферов Артем</t>
  </si>
  <si>
    <t xml:space="preserve">   Группа ЮФз-01</t>
  </si>
  <si>
    <t>лекция  III-124  18.30-21.00           четверг</t>
  </si>
  <si>
    <t>Аллахвердиев Рамин</t>
  </si>
  <si>
    <t>Бадажков Антон</t>
  </si>
  <si>
    <t>Белянин Денис</t>
  </si>
  <si>
    <t>Духовников Алексан</t>
  </si>
  <si>
    <t>Калипарова Анаст</t>
  </si>
  <si>
    <t>Константинова Ангел</t>
  </si>
  <si>
    <t>Коробко Николай</t>
  </si>
  <si>
    <t>Лапковский Семен</t>
  </si>
  <si>
    <t>Мамлеева Варвара</t>
  </si>
  <si>
    <t>Мацкевич Антон</t>
  </si>
  <si>
    <t>Меркурьева Мария</t>
  </si>
  <si>
    <t>Овчинников Леонид</t>
  </si>
  <si>
    <t>Однораленко Конст</t>
  </si>
  <si>
    <t>Перанидзе Николай</t>
  </si>
  <si>
    <t>Сараинова Наталья</t>
  </si>
  <si>
    <t>Смертина Кристина</t>
  </si>
  <si>
    <t>Сулима Вячеслав</t>
  </si>
  <si>
    <t>Ушакова Лилия</t>
  </si>
  <si>
    <t>Шалегина Виолетта</t>
  </si>
  <si>
    <t>Шурышев Ярослав</t>
  </si>
  <si>
    <t>nstu_uf02@list.ru</t>
  </si>
  <si>
    <t>Мр изнас</t>
  </si>
  <si>
    <t>Мр присвон</t>
  </si>
  <si>
    <t>Белкин Евгений</t>
  </si>
  <si>
    <t>МР НОН</t>
  </si>
  <si>
    <t>МР НОО</t>
  </si>
  <si>
    <t>МР разбоя ОПГ</t>
  </si>
  <si>
    <t>МР угон ТС</t>
  </si>
  <si>
    <t>МР взят</t>
  </si>
  <si>
    <t>МР мош ТЛФ</t>
  </si>
  <si>
    <t>МР против гос власти - экстремизм</t>
  </si>
  <si>
    <t>Азаров - кр хар</t>
  </si>
  <si>
    <t>Лампига - перв Э</t>
  </si>
  <si>
    <t>Грищук - посл Э</t>
  </si>
  <si>
    <t>Дарвишян - инновации</t>
  </si>
  <si>
    <t>МР изнасилования</t>
  </si>
  <si>
    <t>Краскова - кр хар</t>
  </si>
  <si>
    <t>Лошкарева - перв Э</t>
  </si>
  <si>
    <t>Баянов - посл Э</t>
  </si>
  <si>
    <t>Волкова - инновании</t>
  </si>
  <si>
    <t>Юнусова - тактика следствия</t>
  </si>
  <si>
    <t>МР против собственности</t>
  </si>
  <si>
    <t>Гомзякова - крим хар</t>
  </si>
  <si>
    <t>Щеблыкина - прев Э</t>
  </si>
  <si>
    <t>Дубравин - посл Э</t>
  </si>
  <si>
    <t>Кучерявенко - инновации</t>
  </si>
  <si>
    <t>МР против жизни</t>
  </si>
  <si>
    <t>Белоносова - кр хар</t>
  </si>
  <si>
    <t>Рогалев - перв Э</t>
  </si>
  <si>
    <t>Мышкин - посл Э</t>
  </si>
  <si>
    <t xml:space="preserve">Шнитов - инновации </t>
  </si>
  <si>
    <t>МР общ без-ти- терроризм, хулиган</t>
  </si>
  <si>
    <t>Сиволова - кр хар</t>
  </si>
  <si>
    <t>Паначева - перв Э</t>
  </si>
  <si>
    <t>Сотникова - посл Э</t>
  </si>
  <si>
    <t>Кисилева - инновации</t>
  </si>
  <si>
    <t>Колбина - крим хар</t>
  </si>
  <si>
    <t>Гусева - прев Э</t>
  </si>
  <si>
    <t>Головина - посл Э</t>
  </si>
  <si>
    <t>Сидорова - инновации</t>
  </si>
  <si>
    <t>Трунова - перв Э</t>
  </si>
  <si>
    <t>Семенюк - посл Э</t>
  </si>
  <si>
    <t>Белкин - инновации</t>
  </si>
  <si>
    <t>МР в сфере эк деят</t>
  </si>
  <si>
    <t>МР 177 кредит</t>
  </si>
  <si>
    <t>МР 173 лже</t>
  </si>
  <si>
    <t>Ерисова - кр хар - 173</t>
  </si>
  <si>
    <t>Пешкова - перв Э - 171</t>
  </si>
  <si>
    <t>Гордеева - посл Э - 177</t>
  </si>
  <si>
    <t>Жукова - инновации - пред</t>
  </si>
  <si>
    <t>Боровихина - кр хар - 186</t>
  </si>
  <si>
    <t>Ерин - перв Э - 199</t>
  </si>
  <si>
    <t>Красов - посл Э - 198</t>
  </si>
  <si>
    <t>Хлюстин - инновании - 196</t>
  </si>
  <si>
    <t>МР долж прест</t>
  </si>
  <si>
    <t>Медцкер - кр хар</t>
  </si>
  <si>
    <t>Криштопина - перв Э</t>
  </si>
  <si>
    <t>Горинова - посл Э</t>
  </si>
  <si>
    <t xml:space="preserve">Рагозина - инновации </t>
  </si>
  <si>
    <t>ст. 201-204, 290 - 300</t>
  </si>
  <si>
    <t>Актуальные проблемы ВЗ</t>
  </si>
  <si>
    <t>Воробьев - КоАП</t>
  </si>
  <si>
    <t>Маадыр - ГПК</t>
  </si>
  <si>
    <t>Ножичкова - УПК</t>
  </si>
  <si>
    <t>Пузаков - АПК</t>
  </si>
  <si>
    <r>
      <t xml:space="preserve">Брованова - 3D мод - </t>
    </r>
    <r>
      <rPr>
        <sz val="11"/>
        <color indexed="30"/>
        <rFont val="Calibri"/>
        <family val="2"/>
        <charset val="204"/>
      </rPr>
      <t>ФЛА</t>
    </r>
  </si>
  <si>
    <t>МР фальс док 303</t>
  </si>
  <si>
    <t>МР халатность</t>
  </si>
  <si>
    <t>МР банд 209</t>
  </si>
  <si>
    <r>
      <t xml:space="preserve">Непомнящих - кр хар - </t>
    </r>
    <r>
      <rPr>
        <sz val="11"/>
        <color indexed="30"/>
        <rFont val="Calibri"/>
        <family val="2"/>
        <charset val="204"/>
      </rPr>
      <t>ФЛА</t>
    </r>
  </si>
  <si>
    <t>МР убийство</t>
  </si>
  <si>
    <t>Ничунаева Дарья</t>
  </si>
  <si>
    <t>МР убийства</t>
  </si>
  <si>
    <t>МР кражи</t>
  </si>
  <si>
    <t>МР животных</t>
  </si>
  <si>
    <t>МР разбоя</t>
  </si>
  <si>
    <t>МР грабежа</t>
  </si>
  <si>
    <t>Баянов</t>
  </si>
  <si>
    <r>
      <rPr>
        <b/>
        <sz val="11"/>
        <color indexed="8"/>
        <rFont val="Calibri"/>
        <family val="2"/>
        <charset val="204"/>
      </rPr>
      <t>УчСиб</t>
    </r>
    <r>
      <rPr>
        <sz val="11"/>
        <color theme="1"/>
        <rFont val="Calibri"/>
        <family val="2"/>
        <charset val="204"/>
        <scheme val="minor"/>
      </rPr>
      <t xml:space="preserve"> - Шнитов</t>
    </r>
  </si>
  <si>
    <t>МР общ без-ти- терроризм, хулиг</t>
  </si>
  <si>
    <r>
      <rPr>
        <b/>
        <sz val="11"/>
        <color indexed="8"/>
        <rFont val="Calibri"/>
        <family val="2"/>
        <charset val="204"/>
      </rPr>
      <t>УчСиб</t>
    </r>
    <r>
      <rPr>
        <sz val="11"/>
        <color theme="1"/>
        <rFont val="Calibri"/>
        <family val="2"/>
        <charset val="204"/>
        <scheme val="minor"/>
      </rPr>
      <t xml:space="preserve"> - Белкин</t>
    </r>
  </si>
  <si>
    <t>МР НОН, НОО, камней, золота</t>
  </si>
  <si>
    <t>УчСиб - Меркурьева</t>
  </si>
  <si>
    <t>Константинова - крим хар</t>
  </si>
  <si>
    <t>Калипарова - кр хар</t>
  </si>
  <si>
    <t>Аллахвердиев - кр хар</t>
  </si>
  <si>
    <t>Перанидзе - кр хар</t>
  </si>
  <si>
    <t>Смертина</t>
  </si>
  <si>
    <t>Смертина - прев Э</t>
  </si>
  <si>
    <t>Овчинников - перв Э</t>
  </si>
  <si>
    <t>Белянин - перв Э</t>
  </si>
  <si>
    <t>Сараинова - посл Э</t>
  </si>
  <si>
    <t>Коробко - посл Э</t>
  </si>
  <si>
    <t>Однораленко - посл Э</t>
  </si>
  <si>
    <t>Сулима - посл Э</t>
  </si>
  <si>
    <t>Меркурьева - инновации</t>
  </si>
  <si>
    <t>Духовников - инновации - Сайт</t>
  </si>
  <si>
    <t>Шалегина - инновании</t>
  </si>
  <si>
    <t xml:space="preserve"> </t>
  </si>
  <si>
    <t>Бадажков - инновации</t>
  </si>
  <si>
    <t>Шурышев - инновации - Сайт</t>
  </si>
  <si>
    <t>1.1 - 1.3</t>
  </si>
  <si>
    <t>Тест 1. ОП</t>
  </si>
  <si>
    <t>видео СД</t>
  </si>
  <si>
    <t>МР 186, мод</t>
  </si>
  <si>
    <t>ППНМ</t>
  </si>
  <si>
    <t>допрос</t>
  </si>
  <si>
    <t>СЭ</t>
  </si>
  <si>
    <t>оч ст</t>
  </si>
  <si>
    <t>Шаравская Ксения</t>
  </si>
  <si>
    <t>http://dispace.edu.nstu.ru/didesk/course/show/3405/0</t>
  </si>
  <si>
    <t>Следственная тактика - Вопросы КП и МП</t>
  </si>
  <si>
    <t>11-20</t>
  </si>
  <si>
    <t>КП, МП</t>
  </si>
  <si>
    <t>1-10</t>
  </si>
  <si>
    <t>21-30</t>
  </si>
  <si>
    <t>31-40</t>
  </si>
  <si>
    <t>41-50</t>
  </si>
  <si>
    <t>51-60</t>
  </si>
  <si>
    <t>71-80</t>
  </si>
  <si>
    <t>2 МР 159 мош</t>
  </si>
  <si>
    <t>3 МР 160 присв и рас</t>
  </si>
  <si>
    <t>4 МР 161, 162 граб_раз</t>
  </si>
  <si>
    <t>5 МР 163 вымог</t>
  </si>
  <si>
    <t>6 МР 164 хищен</t>
  </si>
  <si>
    <t>МР хулиг</t>
  </si>
  <si>
    <t>7 МР 165 ущерб</t>
  </si>
  <si>
    <t>8 МР 166 угон</t>
  </si>
  <si>
    <t>МР пожар</t>
  </si>
  <si>
    <t>МР мош</t>
  </si>
  <si>
    <t>МР ком пр</t>
  </si>
  <si>
    <t>МР изн</t>
  </si>
  <si>
    <t>МР граб</t>
  </si>
  <si>
    <t>Лабковский - перв Э</t>
  </si>
  <si>
    <t>Юферов - МР автор пр</t>
  </si>
  <si>
    <t>Саакян А.М.</t>
  </si>
  <si>
    <t>4т</t>
  </si>
  <si>
    <t>5к</t>
  </si>
  <si>
    <t>5в</t>
  </si>
  <si>
    <t>о</t>
  </si>
  <si>
    <t>к</t>
  </si>
  <si>
    <t>видео</t>
  </si>
  <si>
    <t>61-70</t>
  </si>
  <si>
    <t>в</t>
  </si>
  <si>
    <t>Правовой режим</t>
  </si>
  <si>
    <t>Вопросы</t>
  </si>
  <si>
    <t>Задачи</t>
  </si>
  <si>
    <t>Кроссворды</t>
  </si>
  <si>
    <t>Порядок изъятия</t>
  </si>
  <si>
    <t>Тесты</t>
  </si>
  <si>
    <t>Техн ср вк</t>
  </si>
  <si>
    <t>Прав рег</t>
  </si>
  <si>
    <t>Исп вк</t>
  </si>
  <si>
    <t>Исп видеорегистр</t>
  </si>
  <si>
    <t>Прикл прогр</t>
  </si>
  <si>
    <t>ВКС</t>
  </si>
  <si>
    <t>Презент</t>
  </si>
  <si>
    <t>3d анимация</t>
  </si>
  <si>
    <t>флешь</t>
  </si>
  <si>
    <t>3D мод</t>
  </si>
  <si>
    <t>165 ущерб,  ТЛФ, Сети</t>
  </si>
  <si>
    <t>моргфинг</t>
  </si>
  <si>
    <t>Тактика, относимость</t>
  </si>
  <si>
    <t>ВЗ в МП и КП през</t>
  </si>
  <si>
    <t>ВЗ в МП и КП ст</t>
  </si>
  <si>
    <t>2 статьи ВЗ</t>
  </si>
  <si>
    <t>ПР и ПР</t>
  </si>
  <si>
    <t>МР краж</t>
  </si>
  <si>
    <t>МР 159 мош реферат</t>
  </si>
  <si>
    <t>МР 166 угон реферат</t>
  </si>
  <si>
    <t>МР 160 присв реферат</t>
  </si>
  <si>
    <t>МР гор сл реферат</t>
  </si>
  <si>
    <t>Прав рег през и реферат</t>
  </si>
  <si>
    <t>МР граб_раз през и реферат</t>
  </si>
  <si>
    <t>ВЗ в ОМСУ реферат</t>
  </si>
  <si>
    <t>ВЗ в ИЗБ реферат</t>
  </si>
  <si>
    <t>МР п соб все темы</t>
  </si>
  <si>
    <t>3D статья реферат</t>
  </si>
  <si>
    <t>ВЗ в суд процессе</t>
  </si>
  <si>
    <t>МР ценн реферат</t>
  </si>
  <si>
    <t>ВЗ СД и ОРМ</t>
  </si>
  <si>
    <t>14 мая</t>
  </si>
  <si>
    <t>Колбина Анастасия</t>
  </si>
  <si>
    <t>МР  темы 12,13,14</t>
  </si>
  <si>
    <t>конспект лекций - 14 тем</t>
  </si>
  <si>
    <t>Кр - макет УД</t>
  </si>
  <si>
    <t>83 вопроса</t>
  </si>
  <si>
    <t>5.06 - экзамен - 18.30     19.06     26.06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</si>
</sst>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Forte"/>
      <family val="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indexed="56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b/>
      <sz val="10"/>
      <name val="Forte"/>
      <family val="4"/>
    </font>
    <font>
      <sz val="11"/>
      <color indexed="30"/>
      <name val="Calibri"/>
      <family val="2"/>
      <charset val="204"/>
    </font>
    <font>
      <b/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theme="4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Forte"/>
      <family val="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1"/>
      <color rgb="FF002060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12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9" fillId="0" borderId="0" applyNumberFormat="0" applyFill="0" applyBorder="0" applyAlignment="0" applyProtection="0"/>
    <xf numFmtId="0" fontId="15" fillId="0" borderId="0"/>
    <xf numFmtId="0" fontId="3" fillId="0" borderId="1">
      <alignment horizontal="centerContinuous" shrinkToFit="1"/>
      <protection locked="0"/>
    </xf>
  </cellStyleXfs>
  <cellXfs count="282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 applyBorder="1" applyAlignment="1">
      <alignment textRotation="90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textRotation="90"/>
    </xf>
    <xf numFmtId="0" fontId="22" fillId="0" borderId="0" xfId="0" applyFont="1"/>
    <xf numFmtId="0" fontId="23" fillId="0" borderId="0" xfId="1" applyFont="1" applyFill="1" applyBorder="1" applyAlignment="1">
      <alignment horizontal="justify" vertical="top" wrapText="1"/>
    </xf>
    <xf numFmtId="0" fontId="9" fillId="0" borderId="0" xfId="0" applyFont="1"/>
    <xf numFmtId="0" fontId="8" fillId="0" borderId="0" xfId="0" applyFont="1" applyBorder="1" applyAlignment="1">
      <alignment shrinkToFit="1"/>
    </xf>
    <xf numFmtId="0" fontId="3" fillId="0" borderId="0" xfId="0" applyFont="1" applyBorder="1"/>
    <xf numFmtId="0" fontId="3" fillId="0" borderId="0" xfId="0" applyFont="1" applyBorder="1" applyAlignment="1">
      <alignment horizontal="justify" vertical="top" wrapText="1"/>
    </xf>
    <xf numFmtId="0" fontId="1" fillId="0" borderId="1" xfId="0" applyFont="1" applyBorder="1" applyAlignment="1" applyProtection="1">
      <alignment shrinkToFit="1"/>
      <protection locked="0"/>
    </xf>
    <xf numFmtId="0" fontId="8" fillId="0" borderId="1" xfId="0" applyFont="1" applyBorder="1" applyAlignment="1" applyProtection="1">
      <alignment shrinkToFit="1"/>
      <protection locked="0"/>
    </xf>
    <xf numFmtId="0" fontId="8" fillId="0" borderId="4" xfId="0" applyFont="1" applyBorder="1" applyAlignment="1" applyProtection="1">
      <alignment shrinkToFit="1"/>
      <protection locked="0"/>
    </xf>
    <xf numFmtId="0" fontId="1" fillId="0" borderId="3" xfId="0" applyFont="1" applyBorder="1" applyAlignment="1" applyProtection="1">
      <alignment shrinkToFi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0" borderId="3" xfId="0" applyBorder="1" applyProtection="1">
      <protection locked="0"/>
    </xf>
    <xf numFmtId="0" fontId="1" fillId="0" borderId="1" xfId="0" applyFont="1" applyBorder="1" applyProtection="1">
      <protection locked="0"/>
    </xf>
    <xf numFmtId="0" fontId="9" fillId="0" borderId="3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1" fillId="0" borderId="1" xfId="0" applyFont="1" applyBorder="1" applyAlignment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3" fillId="0" borderId="1" xfId="0" applyFont="1" applyBorder="1" applyAlignment="1" applyProtection="1">
      <alignment shrinkToFit="1"/>
      <protection locked="0"/>
    </xf>
    <xf numFmtId="0" fontId="21" fillId="0" borderId="1" xfId="0" applyFont="1" applyBorder="1" applyAlignment="1" applyProtection="1">
      <alignment shrinkToFit="1"/>
      <protection locked="0"/>
    </xf>
    <xf numFmtId="0" fontId="19" fillId="0" borderId="1" xfId="1" applyBorder="1" applyAlignment="1" applyProtection="1">
      <protection locked="0"/>
    </xf>
    <xf numFmtId="0" fontId="25" fillId="0" borderId="1" xfId="0" applyFont="1" applyBorder="1" applyProtection="1">
      <protection locked="0"/>
    </xf>
    <xf numFmtId="0" fontId="0" fillId="0" borderId="3" xfId="0" applyBorder="1" applyAlignment="1" applyProtection="1">
      <alignment shrinkToFit="1"/>
      <protection locked="0"/>
    </xf>
    <xf numFmtId="0" fontId="0" fillId="0" borderId="3" xfId="0" applyFill="1" applyBorder="1" applyAlignment="1" applyProtection="1">
      <alignment shrinkToFit="1"/>
      <protection locked="0"/>
    </xf>
    <xf numFmtId="0" fontId="0" fillId="0" borderId="1" xfId="0" applyFill="1" applyBorder="1" applyAlignment="1" applyProtection="1">
      <alignment shrinkToFit="1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1" fillId="0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0" borderId="0" xfId="0" applyProtection="1">
      <protection locked="0"/>
    </xf>
    <xf numFmtId="0" fontId="3" fillId="3" borderId="0" xfId="0" applyFont="1" applyFill="1" applyProtection="1">
      <protection locked="0"/>
    </xf>
    <xf numFmtId="0" fontId="26" fillId="0" borderId="9" xfId="0" applyFont="1" applyBorder="1" applyAlignment="1" applyProtection="1">
      <alignment horizontal="center" textRotation="90" shrinkToFit="1"/>
      <protection locked="0"/>
    </xf>
    <xf numFmtId="0" fontId="27" fillId="0" borderId="10" xfId="0" applyFont="1" applyBorder="1" applyAlignment="1" applyProtection="1">
      <alignment textRotation="90"/>
      <protection locked="0"/>
    </xf>
    <xf numFmtId="0" fontId="27" fillId="0" borderId="11" xfId="0" applyFont="1" applyBorder="1" applyAlignment="1" applyProtection="1">
      <alignment textRotation="90"/>
      <protection locked="0"/>
    </xf>
    <xf numFmtId="0" fontId="28" fillId="0" borderId="10" xfId="0" applyFont="1" applyBorder="1" applyAlignment="1" applyProtection="1">
      <alignment textRotation="90"/>
      <protection locked="0"/>
    </xf>
    <xf numFmtId="0" fontId="4" fillId="0" borderId="11" xfId="0" applyFont="1" applyBorder="1" applyAlignment="1" applyProtection="1">
      <alignment textRotation="90"/>
      <protection locked="0"/>
    </xf>
    <xf numFmtId="0" fontId="4" fillId="0" borderId="12" xfId="0" applyFont="1" applyBorder="1" applyAlignment="1" applyProtection="1">
      <alignment textRotation="90"/>
      <protection locked="0"/>
    </xf>
    <xf numFmtId="0" fontId="3" fillId="0" borderId="3" xfId="0" applyFont="1" applyBorder="1" applyAlignment="1" applyProtection="1">
      <alignment horizontal="left" shrinkToFit="1"/>
      <protection locked="0"/>
    </xf>
    <xf numFmtId="0" fontId="3" fillId="0" borderId="1" xfId="0" applyFont="1" applyBorder="1" applyAlignment="1" applyProtection="1">
      <alignment horizontal="left" shrinkToFit="1"/>
      <protection locked="0"/>
    </xf>
    <xf numFmtId="0" fontId="29" fillId="0" borderId="1" xfId="0" applyFont="1" applyBorder="1" applyAlignment="1" applyProtection="1">
      <alignment shrinkToFit="1"/>
      <protection locked="0"/>
    </xf>
    <xf numFmtId="0" fontId="3" fillId="0" borderId="4" xfId="0" applyFont="1" applyFill="1" applyBorder="1" applyAlignment="1" applyProtection="1">
      <alignment horizontal="left" shrinkToFit="1"/>
      <protection locked="0"/>
    </xf>
    <xf numFmtId="0" fontId="3" fillId="0" borderId="4" xfId="0" applyFont="1" applyBorder="1" applyAlignment="1" applyProtection="1">
      <alignment horizontal="left" shrinkToFit="1"/>
      <protection locked="0"/>
    </xf>
    <xf numFmtId="1" fontId="3" fillId="0" borderId="4" xfId="0" applyNumberFormat="1" applyFont="1" applyBorder="1" applyAlignment="1" applyProtection="1">
      <alignment shrinkToFit="1"/>
      <protection locked="0"/>
    </xf>
    <xf numFmtId="1" fontId="3" fillId="0" borderId="4" xfId="0" applyNumberFormat="1" applyFont="1" applyBorder="1" applyAlignment="1" applyProtection="1">
      <alignment horizontal="left" shrinkToFit="1"/>
      <protection locked="0"/>
    </xf>
    <xf numFmtId="1" fontId="3" fillId="0" borderId="3" xfId="0" applyNumberFormat="1" applyFont="1" applyBorder="1" applyAlignment="1" applyProtection="1">
      <alignment horizontal="centerContinuous" shrinkToFit="1"/>
      <protection locked="0"/>
    </xf>
    <xf numFmtId="1" fontId="3" fillId="0" borderId="1" xfId="0" applyNumberFormat="1" applyFont="1" applyBorder="1" applyAlignment="1" applyProtection="1">
      <alignment horizontal="centerContinuous" shrinkToFit="1"/>
      <protection locked="0"/>
    </xf>
    <xf numFmtId="1" fontId="30" fillId="0" borderId="1" xfId="0" applyNumberFormat="1" applyFont="1" applyBorder="1" applyAlignment="1" applyProtection="1">
      <alignment horizontal="centerContinuous" shrinkToFit="1"/>
      <protection locked="0"/>
    </xf>
    <xf numFmtId="1" fontId="31" fillId="0" borderId="1" xfId="0" applyNumberFormat="1" applyFont="1" applyBorder="1" applyAlignment="1" applyProtection="1">
      <alignment horizontal="centerContinuous" shrinkToFit="1"/>
      <protection locked="0"/>
    </xf>
    <xf numFmtId="0" fontId="8" fillId="4" borderId="4" xfId="0" applyFont="1" applyFill="1" applyBorder="1" applyAlignment="1">
      <alignment shrinkToFit="1"/>
    </xf>
    <xf numFmtId="0" fontId="32" fillId="4" borderId="4" xfId="0" applyFont="1" applyFill="1" applyBorder="1" applyAlignment="1">
      <alignment shrinkToFit="1"/>
    </xf>
    <xf numFmtId="0" fontId="21" fillId="4" borderId="3" xfId="0" applyFont="1" applyFill="1" applyBorder="1" applyAlignment="1">
      <alignment shrinkToFit="1"/>
    </xf>
    <xf numFmtId="0" fontId="20" fillId="4" borderId="1" xfId="0" applyFont="1" applyFill="1" applyBorder="1"/>
    <xf numFmtId="0" fontId="0" fillId="4" borderId="7" xfId="0" applyFill="1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33" fillId="0" borderId="1" xfId="0" applyFont="1" applyBorder="1" applyProtection="1">
      <protection locked="0"/>
    </xf>
    <xf numFmtId="0" fontId="33" fillId="0" borderId="1" xfId="0" applyFont="1" applyBorder="1" applyAlignment="1" applyProtection="1">
      <alignment shrinkToFit="1"/>
      <protection locked="0"/>
    </xf>
    <xf numFmtId="1" fontId="31" fillId="0" borderId="4" xfId="0" applyNumberFormat="1" applyFont="1" applyBorder="1" applyAlignment="1" applyProtection="1">
      <alignment shrinkToFit="1"/>
      <protection locked="0"/>
    </xf>
    <xf numFmtId="0" fontId="3" fillId="0" borderId="15" xfId="0" applyFont="1" applyBorder="1" applyAlignment="1" applyProtection="1">
      <alignment horizontal="left" shrinkToFit="1"/>
      <protection locked="0"/>
    </xf>
    <xf numFmtId="0" fontId="1" fillId="0" borderId="15" xfId="0" applyFont="1" applyBorder="1" applyAlignment="1" applyProtection="1">
      <alignment shrinkToFit="1"/>
      <protection locked="0"/>
    </xf>
    <xf numFmtId="0" fontId="0" fillId="0" borderId="15" xfId="0" applyBorder="1" applyProtection="1">
      <protection locked="0"/>
    </xf>
    <xf numFmtId="0" fontId="9" fillId="0" borderId="15" xfId="0" applyFont="1" applyBorder="1" applyProtection="1">
      <protection locked="0"/>
    </xf>
    <xf numFmtId="0" fontId="0" fillId="0" borderId="16" xfId="0" applyBorder="1" applyProtection="1">
      <protection locked="0"/>
    </xf>
    <xf numFmtId="0" fontId="1" fillId="0" borderId="7" xfId="0" applyFont="1" applyBorder="1" applyAlignment="1" applyProtection="1">
      <alignment shrinkToFit="1"/>
      <protection locked="0"/>
    </xf>
    <xf numFmtId="0" fontId="9" fillId="0" borderId="7" xfId="0" applyFont="1" applyBorder="1" applyProtection="1">
      <protection locked="0"/>
    </xf>
    <xf numFmtId="0" fontId="1" fillId="0" borderId="11" xfId="0" applyFont="1" applyBorder="1" applyAlignment="1">
      <alignment horizontal="center" textRotation="90" shrinkToFit="1"/>
    </xf>
    <xf numFmtId="0" fontId="1" fillId="0" borderId="17" xfId="0" applyFont="1" applyBorder="1" applyAlignment="1">
      <alignment horizontal="center" textRotation="90" shrinkToFit="1"/>
    </xf>
    <xf numFmtId="0" fontId="3" fillId="0" borderId="18" xfId="0" applyFont="1" applyBorder="1" applyAlignment="1" applyProtection="1">
      <alignment horizontal="left" shrinkToFit="1"/>
      <protection locked="0"/>
    </xf>
    <xf numFmtId="0" fontId="3" fillId="0" borderId="19" xfId="0" applyFont="1" applyBorder="1" applyAlignment="1" applyProtection="1">
      <alignment horizontal="left" shrinkToFit="1"/>
      <protection locked="0"/>
    </xf>
    <xf numFmtId="0" fontId="29" fillId="0" borderId="19" xfId="0" applyFont="1" applyBorder="1" applyAlignment="1" applyProtection="1">
      <alignment shrinkToFit="1"/>
      <protection locked="0"/>
    </xf>
    <xf numFmtId="0" fontId="3" fillId="0" borderId="20" xfId="0" applyFont="1" applyFill="1" applyBorder="1" applyAlignment="1" applyProtection="1">
      <alignment horizontal="left" shrinkToFit="1"/>
      <protection locked="0"/>
    </xf>
    <xf numFmtId="0" fontId="1" fillId="0" borderId="10" xfId="0" applyFont="1" applyBorder="1" applyAlignment="1">
      <alignment horizontal="center" textRotation="90" shrinkToFit="1"/>
    </xf>
    <xf numFmtId="0" fontId="1" fillId="0" borderId="12" xfId="0" applyFont="1" applyBorder="1" applyAlignment="1">
      <alignment horizontal="center" textRotation="90" shrinkToFit="1"/>
    </xf>
    <xf numFmtId="0" fontId="24" fillId="0" borderId="15" xfId="0" applyFont="1" applyBorder="1" applyAlignment="1" applyProtection="1">
      <alignment shrinkToFit="1"/>
      <protection locked="0"/>
    </xf>
    <xf numFmtId="0" fontId="33" fillId="0" borderId="15" xfId="0" applyFont="1" applyBorder="1" applyProtection="1">
      <protection locked="0"/>
    </xf>
    <xf numFmtId="0" fontId="3" fillId="0" borderId="7" xfId="0" applyFont="1" applyBorder="1" applyAlignment="1" applyProtection="1">
      <alignment horizontal="left" shrinkToFit="1"/>
      <protection locked="0"/>
    </xf>
    <xf numFmtId="0" fontId="8" fillId="0" borderId="7" xfId="0" applyFont="1" applyBorder="1" applyAlignment="1" applyProtection="1">
      <alignment shrinkToFit="1"/>
      <protection locked="0"/>
    </xf>
    <xf numFmtId="0" fontId="33" fillId="0" borderId="7" xfId="0" applyFont="1" applyBorder="1" applyProtection="1">
      <protection locked="0"/>
    </xf>
    <xf numFmtId="0" fontId="5" fillId="0" borderId="3" xfId="0" applyFont="1" applyBorder="1" applyAlignment="1" applyProtection="1">
      <alignment horizontal="center" textRotation="90" shrinkToFit="1"/>
      <protection locked="0"/>
    </xf>
    <xf numFmtId="0" fontId="1" fillId="0" borderId="7" xfId="0" applyFont="1" applyBorder="1" applyProtection="1">
      <protection locked="0"/>
    </xf>
    <xf numFmtId="0" fontId="1" fillId="0" borderId="3" xfId="0" applyFont="1" applyBorder="1" applyAlignment="1" applyProtection="1">
      <protection locked="0"/>
    </xf>
    <xf numFmtId="0" fontId="22" fillId="0" borderId="3" xfId="0" applyFont="1" applyBorder="1" applyProtection="1">
      <protection locked="0"/>
    </xf>
    <xf numFmtId="0" fontId="1" fillId="0" borderId="9" xfId="0" applyFont="1" applyBorder="1" applyAlignment="1">
      <alignment horizontal="center" textRotation="90" shrinkToFit="1"/>
    </xf>
    <xf numFmtId="1" fontId="3" fillId="0" borderId="4" xfId="0" applyNumberFormat="1" applyFont="1" applyBorder="1" applyAlignment="1" applyProtection="1">
      <alignment horizontal="centerContinuous" shrinkToFit="1"/>
      <protection locked="0"/>
    </xf>
    <xf numFmtId="0" fontId="0" fillId="0" borderId="4" xfId="0" applyBorder="1" applyAlignment="1" applyProtection="1">
      <alignment shrinkToFit="1"/>
      <protection locked="0"/>
    </xf>
    <xf numFmtId="0" fontId="0" fillId="0" borderId="4" xfId="0" applyBorder="1" applyProtection="1">
      <protection locked="0"/>
    </xf>
    <xf numFmtId="0" fontId="34" fillId="0" borderId="9" xfId="0" applyFont="1" applyBorder="1" applyAlignment="1" applyProtection="1">
      <alignment horizontal="center" vertical="center" textRotation="90" shrinkToFit="1"/>
      <protection locked="0"/>
    </xf>
    <xf numFmtId="0" fontId="32" fillId="4" borderId="14" xfId="0" applyFont="1" applyFill="1" applyBorder="1" applyAlignment="1">
      <alignment shrinkToFit="1"/>
    </xf>
    <xf numFmtId="0" fontId="0" fillId="0" borderId="21" xfId="0" applyBorder="1" applyProtection="1">
      <protection locked="0"/>
    </xf>
    <xf numFmtId="1" fontId="30" fillId="0" borderId="3" xfId="0" applyNumberFormat="1" applyFont="1" applyBorder="1" applyAlignment="1" applyProtection="1">
      <alignment horizontal="centerContinuous" shrinkToFit="1"/>
      <protection locked="0"/>
    </xf>
    <xf numFmtId="1" fontId="30" fillId="0" borderId="7" xfId="0" applyNumberFormat="1" applyFont="1" applyBorder="1" applyAlignment="1" applyProtection="1">
      <alignment horizontal="centerContinuous" shrinkToFi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32" fillId="2" borderId="1" xfId="0" applyFont="1" applyFill="1" applyBorder="1" applyAlignment="1">
      <alignment shrinkToFit="1"/>
    </xf>
    <xf numFmtId="0" fontId="32" fillId="2" borderId="21" xfId="0" applyFont="1" applyFill="1" applyBorder="1" applyAlignment="1">
      <alignment shrinkToFit="1"/>
    </xf>
    <xf numFmtId="0" fontId="32" fillId="2" borderId="6" xfId="0" applyFont="1" applyFill="1" applyBorder="1" applyAlignment="1">
      <alignment shrinkToFit="1"/>
    </xf>
    <xf numFmtId="0" fontId="21" fillId="2" borderId="1" xfId="0" applyFont="1" applyFill="1" applyBorder="1" applyAlignment="1">
      <alignment shrinkToFit="1"/>
    </xf>
    <xf numFmtId="0" fontId="20" fillId="2" borderId="1" xfId="0" applyFont="1" applyFill="1" applyBorder="1"/>
    <xf numFmtId="0" fontId="0" fillId="2" borderId="1" xfId="0" applyFill="1" applyBorder="1"/>
    <xf numFmtId="0" fontId="21" fillId="2" borderId="21" xfId="0" applyFont="1" applyFill="1" applyBorder="1" applyAlignment="1">
      <alignment shrinkToFit="1"/>
    </xf>
    <xf numFmtId="0" fontId="20" fillId="2" borderId="21" xfId="0" applyFont="1" applyFill="1" applyBorder="1"/>
    <xf numFmtId="0" fontId="0" fillId="2" borderId="21" xfId="0" applyFill="1" applyBorder="1"/>
    <xf numFmtId="0" fontId="21" fillId="2" borderId="6" xfId="0" applyFont="1" applyFill="1" applyBorder="1" applyAlignment="1">
      <alignment shrinkToFit="1"/>
    </xf>
    <xf numFmtId="0" fontId="20" fillId="2" borderId="6" xfId="0" applyFont="1" applyFill="1" applyBorder="1"/>
    <xf numFmtId="0" fontId="0" fillId="2" borderId="6" xfId="0" applyFill="1" applyBorder="1"/>
    <xf numFmtId="0" fontId="5" fillId="0" borderId="11" xfId="0" applyFont="1" applyBorder="1" applyAlignment="1">
      <alignment horizontal="center" textRotation="90"/>
    </xf>
    <xf numFmtId="0" fontId="12" fillId="0" borderId="11" xfId="0" applyFont="1" applyBorder="1" applyAlignment="1">
      <alignment horizontal="center" textRotation="90"/>
    </xf>
    <xf numFmtId="0" fontId="13" fillId="0" borderId="11" xfId="0" applyFont="1" applyBorder="1" applyAlignment="1">
      <alignment horizontal="center" textRotation="90"/>
    </xf>
    <xf numFmtId="0" fontId="11" fillId="0" borderId="11" xfId="0" applyFont="1" applyBorder="1" applyAlignment="1">
      <alignment horizontal="center" textRotation="90"/>
    </xf>
    <xf numFmtId="49" fontId="11" fillId="0" borderId="17" xfId="0" applyNumberFormat="1" applyFont="1" applyBorder="1" applyAlignment="1">
      <alignment horizontal="center" textRotation="90"/>
    </xf>
    <xf numFmtId="0" fontId="13" fillId="0" borderId="9" xfId="0" applyFont="1" applyBorder="1" applyAlignment="1">
      <alignment horizontal="center" textRotation="90"/>
    </xf>
    <xf numFmtId="0" fontId="10" fillId="0" borderId="2" xfId="0" applyFont="1" applyBorder="1" applyAlignment="1" applyProtection="1">
      <alignment textRotation="90"/>
      <protection locked="0"/>
    </xf>
    <xf numFmtId="0" fontId="0" fillId="0" borderId="24" xfId="0" applyBorder="1"/>
    <xf numFmtId="0" fontId="0" fillId="0" borderId="25" xfId="0" applyBorder="1" applyProtection="1">
      <protection locked="0"/>
    </xf>
    <xf numFmtId="0" fontId="8" fillId="4" borderId="13" xfId="0" applyFont="1" applyFill="1" applyBorder="1" applyAlignment="1">
      <alignment shrinkToFit="1"/>
    </xf>
    <xf numFmtId="0" fontId="32" fillId="4" borderId="28" xfId="0" applyFont="1" applyFill="1" applyBorder="1" applyAlignment="1">
      <alignment shrinkToFit="1"/>
    </xf>
    <xf numFmtId="0" fontId="21" fillId="4" borderId="5" xfId="0" applyFont="1" applyFill="1" applyBorder="1" applyAlignment="1">
      <alignment shrinkToFit="1"/>
    </xf>
    <xf numFmtId="0" fontId="20" fillId="4" borderId="6" xfId="0" applyFont="1" applyFill="1" applyBorder="1"/>
    <xf numFmtId="0" fontId="0" fillId="4" borderId="8" xfId="0" applyFill="1" applyBorder="1"/>
    <xf numFmtId="0" fontId="1" fillId="0" borderId="26" xfId="0" applyFont="1" applyBorder="1"/>
    <xf numFmtId="0" fontId="7" fillId="0" borderId="24" xfId="0" applyFont="1" applyBorder="1" applyAlignment="1">
      <alignment horizontal="center" vertical="top" wrapText="1"/>
    </xf>
    <xf numFmtId="0" fontId="1" fillId="0" borderId="29" xfId="0" applyFont="1" applyBorder="1"/>
    <xf numFmtId="0" fontId="0" fillId="0" borderId="14" xfId="0" applyBorder="1"/>
    <xf numFmtId="0" fontId="0" fillId="0" borderId="27" xfId="0" applyBorder="1"/>
    <xf numFmtId="0" fontId="4" fillId="0" borderId="30" xfId="0" applyFont="1" applyBorder="1" applyAlignment="1" applyProtection="1">
      <protection locked="0"/>
    </xf>
    <xf numFmtId="0" fontId="4" fillId="0" borderId="25" xfId="0" applyFont="1" applyBorder="1" applyAlignment="1" applyProtection="1">
      <protection locked="0"/>
    </xf>
    <xf numFmtId="0" fontId="14" fillId="0" borderId="11" xfId="0" applyFont="1" applyBorder="1" applyAlignment="1">
      <alignment horizontal="center" textRotation="90" shrinkToFit="1"/>
    </xf>
    <xf numFmtId="1" fontId="3" fillId="0" borderId="15" xfId="0" applyNumberFormat="1" applyFont="1" applyBorder="1" applyAlignment="1" applyProtection="1">
      <alignment horizontal="centerContinuous" shrinkToFit="1"/>
      <protection locked="0"/>
    </xf>
    <xf numFmtId="1" fontId="34" fillId="0" borderId="9" xfId="0" applyNumberFormat="1" applyFont="1" applyBorder="1" applyAlignment="1" applyProtection="1">
      <alignment horizontal="center" vertical="center" textRotation="90" shrinkToFit="1"/>
      <protection locked="0"/>
    </xf>
    <xf numFmtId="0" fontId="32" fillId="4" borderId="13" xfId="0" applyFont="1" applyFill="1" applyBorder="1" applyAlignment="1">
      <alignment shrinkToFit="1"/>
    </xf>
    <xf numFmtId="0" fontId="0" fillId="0" borderId="31" xfId="0" applyBorder="1" applyProtection="1">
      <protection locked="0"/>
    </xf>
    <xf numFmtId="0" fontId="1" fillId="0" borderId="10" xfId="0" applyFont="1" applyBorder="1"/>
    <xf numFmtId="0" fontId="6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Font="1" applyBorder="1"/>
    <xf numFmtId="0" fontId="0" fillId="0" borderId="0" xfId="0"/>
    <xf numFmtId="0" fontId="0" fillId="0" borderId="0" xfId="0" applyProtection="1">
      <protection locked="0"/>
    </xf>
    <xf numFmtId="0" fontId="19" fillId="0" borderId="0" xfId="1" applyProtection="1">
      <protection locked="0"/>
    </xf>
    <xf numFmtId="0" fontId="19" fillId="0" borderId="0" xfId="1"/>
    <xf numFmtId="0" fontId="21" fillId="0" borderId="0" xfId="0" applyFont="1" applyProtection="1">
      <protection locked="0"/>
    </xf>
    <xf numFmtId="0" fontId="0" fillId="0" borderId="0" xfId="0"/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3" borderId="0" xfId="0" applyFont="1" applyFill="1" applyProtection="1">
      <protection locked="0"/>
    </xf>
    <xf numFmtId="0" fontId="0" fillId="0" borderId="0" xfId="0" applyBorder="1"/>
    <xf numFmtId="0" fontId="26" fillId="0" borderId="9" xfId="0" applyFont="1" applyBorder="1" applyAlignment="1" applyProtection="1">
      <alignment horizontal="center" textRotation="90" shrinkToFit="1"/>
      <protection locked="0"/>
    </xf>
    <xf numFmtId="0" fontId="27" fillId="0" borderId="10" xfId="0" applyFont="1" applyBorder="1" applyAlignment="1" applyProtection="1">
      <alignment textRotation="90"/>
      <protection locked="0"/>
    </xf>
    <xf numFmtId="0" fontId="27" fillId="0" borderId="11" xfId="0" applyFont="1" applyBorder="1" applyAlignment="1" applyProtection="1">
      <alignment textRotation="90"/>
      <protection locked="0"/>
    </xf>
    <xf numFmtId="0" fontId="28" fillId="0" borderId="10" xfId="0" applyFont="1" applyBorder="1" applyAlignment="1" applyProtection="1">
      <alignment textRotation="90"/>
      <protection locked="0"/>
    </xf>
    <xf numFmtId="0" fontId="0" fillId="0" borderId="21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4" borderId="7" xfId="0" applyFill="1" applyBorder="1"/>
    <xf numFmtId="0" fontId="0" fillId="0" borderId="4" xfId="0" applyBorder="1" applyProtection="1">
      <protection locked="0"/>
    </xf>
    <xf numFmtId="0" fontId="22" fillId="0" borderId="0" xfId="0" applyFont="1"/>
    <xf numFmtId="0" fontId="23" fillId="0" borderId="0" xfId="1" applyFont="1" applyFill="1" applyBorder="1" applyAlignment="1">
      <alignment horizontal="justify" vertical="top" wrapText="1"/>
    </xf>
    <xf numFmtId="0" fontId="19" fillId="0" borderId="0" xfId="1" applyProtection="1">
      <protection locked="0"/>
    </xf>
    <xf numFmtId="0" fontId="24" fillId="0" borderId="15" xfId="0" applyFont="1" applyBorder="1" applyAlignment="1" applyProtection="1">
      <alignment shrinkToFit="1"/>
      <protection locked="0"/>
    </xf>
    <xf numFmtId="0" fontId="0" fillId="0" borderId="15" xfId="0" applyBorder="1" applyProtection="1">
      <protection locked="0"/>
    </xf>
    <xf numFmtId="0" fontId="22" fillId="0" borderId="1" xfId="0" applyFont="1" applyBorder="1" applyProtection="1">
      <protection locked="0"/>
    </xf>
    <xf numFmtId="0" fontId="0" fillId="0" borderId="28" xfId="0" applyBorder="1"/>
    <xf numFmtId="0" fontId="19" fillId="0" borderId="0" xfId="1"/>
    <xf numFmtId="0" fontId="0" fillId="0" borderId="8" xfId="0" applyBorder="1"/>
    <xf numFmtId="0" fontId="0" fillId="3" borderId="0" xfId="0" applyFill="1"/>
    <xf numFmtId="0" fontId="31" fillId="0" borderId="1" xfId="0" applyFont="1" applyBorder="1" applyAlignment="1" applyProtection="1">
      <alignment shrinkToFit="1"/>
      <protection locked="0"/>
    </xf>
    <xf numFmtId="0" fontId="1" fillId="0" borderId="6" xfId="0" applyFont="1" applyBorder="1" applyAlignment="1" applyProtection="1">
      <protection locked="0"/>
    </xf>
    <xf numFmtId="0" fontId="22" fillId="0" borderId="5" xfId="0" applyFont="1" applyBorder="1" applyAlignment="1" applyProtection="1">
      <alignment shrinkToFit="1"/>
      <protection locked="0"/>
    </xf>
    <xf numFmtId="0" fontId="0" fillId="0" borderId="6" xfId="0" applyBorder="1" applyAlignment="1" applyProtection="1">
      <alignment shrinkToFit="1"/>
      <protection locked="0"/>
    </xf>
    <xf numFmtId="0" fontId="19" fillId="0" borderId="6" xfId="1" applyBorder="1" applyAlignment="1" applyProtection="1">
      <protection locked="0"/>
    </xf>
    <xf numFmtId="0" fontId="22" fillId="0" borderId="6" xfId="0" applyFont="1" applyBorder="1" applyProtection="1">
      <protection locked="0"/>
    </xf>
    <xf numFmtId="0" fontId="22" fillId="0" borderId="5" xfId="0" applyFont="1" applyBorder="1" applyProtection="1">
      <protection locked="0"/>
    </xf>
    <xf numFmtId="0" fontId="25" fillId="0" borderId="6" xfId="0" applyFont="1" applyBorder="1" applyProtection="1">
      <protection locked="0"/>
    </xf>
    <xf numFmtId="0" fontId="35" fillId="0" borderId="1" xfId="0" applyFont="1" applyBorder="1" applyAlignment="1">
      <alignment horizontal="right"/>
    </xf>
    <xf numFmtId="0" fontId="35" fillId="0" borderId="1" xfId="0" applyFont="1" applyBorder="1"/>
    <xf numFmtId="0" fontId="35" fillId="0" borderId="6" xfId="0" applyFont="1" applyBorder="1"/>
    <xf numFmtId="0" fontId="0" fillId="0" borderId="7" xfId="0" applyBorder="1"/>
    <xf numFmtId="0" fontId="36" fillId="0" borderId="7" xfId="0" applyFont="1" applyBorder="1"/>
    <xf numFmtId="0" fontId="1" fillId="0" borderId="5" xfId="0" applyFont="1" applyBorder="1" applyAlignment="1" applyProtection="1">
      <protection locked="0"/>
    </xf>
    <xf numFmtId="0" fontId="35" fillId="0" borderId="21" xfId="0" applyFont="1" applyBorder="1"/>
    <xf numFmtId="0" fontId="0" fillId="0" borderId="23" xfId="0" applyBorder="1"/>
    <xf numFmtId="0" fontId="0" fillId="0" borderId="32" xfId="0" applyBorder="1" applyProtection="1">
      <protection locked="0"/>
    </xf>
    <xf numFmtId="0" fontId="1" fillId="0" borderId="21" xfId="0" applyFont="1" applyBorder="1" applyAlignment="1" applyProtection="1">
      <protection locked="0"/>
    </xf>
    <xf numFmtId="0" fontId="32" fillId="4" borderId="33" xfId="0" applyFont="1" applyFill="1" applyBorder="1" applyAlignment="1">
      <alignment shrinkToFit="1"/>
    </xf>
    <xf numFmtId="0" fontId="8" fillId="4" borderId="33" xfId="0" applyFont="1" applyFill="1" applyBorder="1" applyAlignment="1">
      <alignment shrinkToFit="1"/>
    </xf>
    <xf numFmtId="0" fontId="22" fillId="0" borderId="22" xfId="0" applyFont="1" applyBorder="1" applyAlignment="1" applyProtection="1">
      <alignment shrinkToFit="1"/>
      <protection locked="0"/>
    </xf>
    <xf numFmtId="0" fontId="0" fillId="0" borderId="21" xfId="0" applyBorder="1" applyAlignment="1" applyProtection="1">
      <alignment shrinkToFit="1"/>
      <protection locked="0"/>
    </xf>
    <xf numFmtId="0" fontId="19" fillId="0" borderId="21" xfId="1" applyBorder="1" applyAlignment="1" applyProtection="1">
      <protection locked="0"/>
    </xf>
    <xf numFmtId="0" fontId="0" fillId="0" borderId="33" xfId="0" applyBorder="1" applyProtection="1">
      <protection locked="0"/>
    </xf>
    <xf numFmtId="0" fontId="32" fillId="4" borderId="34" xfId="0" applyFont="1" applyFill="1" applyBorder="1" applyAlignment="1">
      <alignment shrinkToFit="1"/>
    </xf>
    <xf numFmtId="0" fontId="21" fillId="4" borderId="22" xfId="0" applyFont="1" applyFill="1" applyBorder="1" applyAlignment="1">
      <alignment shrinkToFit="1"/>
    </xf>
    <xf numFmtId="0" fontId="20" fillId="4" borderId="21" xfId="0" applyFont="1" applyFill="1" applyBorder="1"/>
    <xf numFmtId="0" fontId="0" fillId="4" borderId="23" xfId="0" applyFill="1" applyBorder="1"/>
    <xf numFmtId="0" fontId="0" fillId="0" borderId="36" xfId="0" applyBorder="1"/>
    <xf numFmtId="0" fontId="0" fillId="0" borderId="34" xfId="0" applyBorder="1"/>
    <xf numFmtId="0" fontId="0" fillId="0" borderId="13" xfId="0" applyBorder="1"/>
    <xf numFmtId="0" fontId="21" fillId="0" borderId="25" xfId="0" applyFont="1" applyBorder="1" applyProtection="1">
      <protection locked="0"/>
    </xf>
    <xf numFmtId="0" fontId="37" fillId="0" borderId="0" xfId="0" applyFont="1"/>
    <xf numFmtId="0" fontId="20" fillId="0" borderId="0" xfId="0" applyFont="1"/>
    <xf numFmtId="0" fontId="20" fillId="0" borderId="0" xfId="0" applyFont="1" applyBorder="1"/>
    <xf numFmtId="0" fontId="16" fillId="0" borderId="0" xfId="0" applyFont="1" applyBorder="1" applyAlignment="1">
      <alignment shrinkToFit="1"/>
    </xf>
    <xf numFmtId="0" fontId="10" fillId="0" borderId="0" xfId="0" applyFont="1" applyBorder="1"/>
    <xf numFmtId="0" fontId="38" fillId="0" borderId="0" xfId="0" applyFont="1"/>
    <xf numFmtId="0" fontId="31" fillId="0" borderId="1" xfId="0" applyFont="1" applyBorder="1" applyAlignment="1" applyProtection="1">
      <alignment horizontal="left" shrinkToFit="1"/>
      <protection locked="0"/>
    </xf>
    <xf numFmtId="0" fontId="31" fillId="0" borderId="19" xfId="0" applyFont="1" applyBorder="1" applyAlignment="1" applyProtection="1">
      <alignment horizontal="left" shrinkToFit="1"/>
      <protection locked="0"/>
    </xf>
    <xf numFmtId="0" fontId="1" fillId="0" borderId="1" xfId="0" applyNumberFormat="1" applyFont="1" applyBorder="1" applyAlignment="1" applyProtection="1">
      <alignment shrinkToFit="1"/>
      <protection locked="0"/>
    </xf>
    <xf numFmtId="0" fontId="5" fillId="0" borderId="1" xfId="0" applyFont="1" applyBorder="1" applyAlignment="1" applyProtection="1">
      <alignment shrinkToFit="1"/>
      <protection locked="0"/>
    </xf>
    <xf numFmtId="0" fontId="22" fillId="0" borderId="1" xfId="0" applyFont="1" applyBorder="1" applyAlignment="1" applyProtection="1">
      <alignment shrinkToFit="1"/>
      <protection locked="0"/>
    </xf>
    <xf numFmtId="0" fontId="15" fillId="0" borderId="1" xfId="0" applyFont="1" applyBorder="1" applyAlignment="1" applyProtection="1">
      <alignment shrinkToFit="1"/>
      <protection locked="0"/>
    </xf>
    <xf numFmtId="0" fontId="22" fillId="0" borderId="7" xfId="0" applyFont="1" applyBorder="1" applyProtection="1">
      <protection locked="0"/>
    </xf>
    <xf numFmtId="0" fontId="22" fillId="0" borderId="15" xfId="0" applyFont="1" applyBorder="1" applyProtection="1">
      <protection locked="0"/>
    </xf>
    <xf numFmtId="0" fontId="24" fillId="0" borderId="12" xfId="0" applyFont="1" applyBorder="1" applyAlignment="1">
      <alignment horizontal="center" textRotation="90" shrinkToFit="1"/>
    </xf>
    <xf numFmtId="0" fontId="24" fillId="0" borderId="11" xfId="0" applyFont="1" applyBorder="1" applyAlignment="1">
      <alignment horizontal="center" textRotation="90" shrinkToFit="1"/>
    </xf>
    <xf numFmtId="0" fontId="21" fillId="0" borderId="0" xfId="0" applyFont="1"/>
    <xf numFmtId="0" fontId="8" fillId="0" borderId="8" xfId="0" applyFont="1" applyBorder="1" applyAlignment="1" applyProtection="1">
      <alignment shrinkToFit="1"/>
      <protection locked="0"/>
    </xf>
    <xf numFmtId="0" fontId="0" fillId="5" borderId="13" xfId="0" applyFill="1" applyBorder="1"/>
    <xf numFmtId="0" fontId="0" fillId="5" borderId="27" xfId="0" applyFill="1" applyBorder="1"/>
    <xf numFmtId="0" fontId="0" fillId="5" borderId="5" xfId="0" applyFill="1" applyBorder="1"/>
    <xf numFmtId="0" fontId="0" fillId="5" borderId="8" xfId="0" applyFill="1" applyBorder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8" xfId="0" applyBorder="1" applyProtection="1">
      <protection locked="0"/>
    </xf>
    <xf numFmtId="0" fontId="5" fillId="0" borderId="3" xfId="0" applyFont="1" applyBorder="1" applyAlignment="1" applyProtection="1">
      <alignment horizontal="center" shrinkToFit="1"/>
      <protection locked="0"/>
    </xf>
    <xf numFmtId="0" fontId="24" fillId="0" borderId="9" xfId="0" applyFont="1" applyBorder="1" applyAlignment="1">
      <alignment horizontal="center" textRotation="90" shrinkToFit="1"/>
    </xf>
    <xf numFmtId="0" fontId="21" fillId="0" borderId="24" xfId="0" applyFont="1" applyBorder="1"/>
    <xf numFmtId="0" fontId="32" fillId="4" borderId="6" xfId="0" applyFont="1" applyFill="1" applyBorder="1" applyAlignment="1">
      <alignment shrinkToFit="1"/>
    </xf>
    <xf numFmtId="0" fontId="31" fillId="0" borderId="40" xfId="0" applyFont="1" applyFill="1" applyBorder="1" applyAlignment="1" applyProtection="1">
      <alignment horizontal="left" shrinkToFit="1"/>
      <protection locked="0"/>
    </xf>
    <xf numFmtId="0" fontId="19" fillId="0" borderId="0" xfId="1" applyBorder="1"/>
    <xf numFmtId="49" fontId="21" fillId="0" borderId="14" xfId="0" applyNumberFormat="1" applyFont="1" applyBorder="1"/>
    <xf numFmtId="0" fontId="21" fillId="0" borderId="14" xfId="0" applyFont="1" applyBorder="1"/>
    <xf numFmtId="0" fontId="22" fillId="0" borderId="25" xfId="0" applyFont="1" applyBorder="1" applyProtection="1">
      <protection locked="0"/>
    </xf>
    <xf numFmtId="49" fontId="38" fillId="0" borderId="14" xfId="0" applyNumberFormat="1" applyFont="1" applyBorder="1"/>
    <xf numFmtId="0" fontId="22" fillId="0" borderId="7" xfId="0" applyFont="1" applyBorder="1"/>
    <xf numFmtId="0" fontId="21" fillId="0" borderId="1" xfId="0" applyFont="1" applyBorder="1" applyProtection="1">
      <protection locked="0"/>
    </xf>
    <xf numFmtId="0" fontId="21" fillId="0" borderId="6" xfId="0" applyFont="1" applyBorder="1" applyProtection="1">
      <protection locked="0"/>
    </xf>
    <xf numFmtId="0" fontId="24" fillId="0" borderId="1" xfId="0" applyFont="1" applyBorder="1" applyAlignment="1" applyProtection="1">
      <alignment shrinkToFit="1"/>
      <protection locked="0"/>
    </xf>
    <xf numFmtId="0" fontId="22" fillId="0" borderId="31" xfId="0" applyFont="1" applyBorder="1" applyProtection="1">
      <protection locked="0"/>
    </xf>
    <xf numFmtId="49" fontId="21" fillId="0" borderId="28" xfId="0" applyNumberFormat="1" applyFont="1" applyBorder="1"/>
    <xf numFmtId="0" fontId="21" fillId="0" borderId="21" xfId="0" applyFont="1" applyBorder="1" applyProtection="1">
      <protection locked="0"/>
    </xf>
    <xf numFmtId="49" fontId="41" fillId="0" borderId="14" xfId="0" applyNumberFormat="1" applyFont="1" applyBorder="1"/>
    <xf numFmtId="0" fontId="22" fillId="0" borderId="24" xfId="0" applyFont="1" applyBorder="1"/>
    <xf numFmtId="0" fontId="0" fillId="0" borderId="25" xfId="0" applyFont="1" applyBorder="1" applyProtection="1">
      <protection locked="0"/>
    </xf>
    <xf numFmtId="0" fontId="0" fillId="0" borderId="24" xfId="0" applyFont="1" applyBorder="1"/>
    <xf numFmtId="0" fontId="0" fillId="0" borderId="14" xfId="0" applyFont="1" applyBorder="1"/>
    <xf numFmtId="0" fontId="22" fillId="0" borderId="14" xfId="0" applyFont="1" applyBorder="1"/>
    <xf numFmtId="0" fontId="21" fillId="0" borderId="35" xfId="0" applyFont="1" applyBorder="1" applyProtection="1">
      <protection locked="0"/>
    </xf>
    <xf numFmtId="0" fontId="21" fillId="0" borderId="31" xfId="0" applyFont="1" applyBorder="1" applyProtection="1">
      <protection locked="0"/>
    </xf>
    <xf numFmtId="0" fontId="21" fillId="0" borderId="27" xfId="0" applyFont="1" applyBorder="1"/>
    <xf numFmtId="0" fontId="42" fillId="0" borderId="1" xfId="0" applyFont="1" applyBorder="1" applyAlignment="1" applyProtection="1">
      <alignment shrinkToFit="1"/>
      <protection locked="0"/>
    </xf>
    <xf numFmtId="0" fontId="43" fillId="0" borderId="1" xfId="0" applyFont="1" applyBorder="1" applyProtection="1">
      <protection locked="0"/>
    </xf>
    <xf numFmtId="0" fontId="4" fillId="0" borderId="37" xfId="0" applyFont="1" applyBorder="1" applyAlignment="1" applyProtection="1">
      <alignment horizontal="center" textRotation="90" shrinkToFit="1"/>
      <protection locked="0"/>
    </xf>
    <xf numFmtId="0" fontId="4" fillId="0" borderId="38" xfId="0" applyFont="1" applyBorder="1" applyAlignment="1" applyProtection="1">
      <alignment horizontal="center" textRotation="90" shrinkToFit="1"/>
      <protection locked="0"/>
    </xf>
    <xf numFmtId="0" fontId="4" fillId="0" borderId="39" xfId="0" applyFont="1" applyBorder="1" applyAlignment="1" applyProtection="1">
      <alignment horizontal="center" textRotation="90"/>
      <protection locked="0"/>
    </xf>
    <xf numFmtId="0" fontId="4" fillId="0" borderId="20" xfId="0" applyFont="1" applyBorder="1" applyAlignment="1" applyProtection="1">
      <alignment horizontal="center" textRotation="90"/>
      <protection locked="0"/>
    </xf>
    <xf numFmtId="0" fontId="39" fillId="0" borderId="25" xfId="0" applyFont="1" applyBorder="1" applyAlignment="1" applyProtection="1">
      <alignment horizontal="center"/>
      <protection locked="0"/>
    </xf>
    <xf numFmtId="0" fontId="39" fillId="0" borderId="14" xfId="0" applyFont="1" applyBorder="1" applyAlignment="1" applyProtection="1">
      <alignment horizontal="center"/>
      <protection locked="0"/>
    </xf>
    <xf numFmtId="0" fontId="21" fillId="0" borderId="25" xfId="0" applyFont="1" applyBorder="1" applyAlignment="1" applyProtection="1">
      <alignment shrinkToFit="1"/>
      <protection locked="0"/>
    </xf>
    <xf numFmtId="0" fontId="21" fillId="0" borderId="24" xfId="0" applyFont="1" applyBorder="1" applyAlignment="1">
      <alignment shrinkToFit="1"/>
    </xf>
    <xf numFmtId="0" fontId="21" fillId="0" borderId="14" xfId="0" applyFont="1" applyBorder="1" applyAlignment="1">
      <alignment shrinkToFit="1"/>
    </xf>
    <xf numFmtId="0" fontId="40" fillId="0" borderId="25" xfId="0" applyFont="1" applyBorder="1" applyAlignment="1" applyProtection="1">
      <alignment shrinkToFit="1"/>
      <protection locked="0"/>
    </xf>
    <xf numFmtId="0" fontId="0" fillId="0" borderId="24" xfId="0" applyBorder="1" applyAlignment="1">
      <alignment shrinkToFit="1"/>
    </xf>
    <xf numFmtId="0" fontId="0" fillId="0" borderId="14" xfId="0" applyBorder="1" applyAlignment="1">
      <alignment shrinkToFit="1"/>
    </xf>
    <xf numFmtId="0" fontId="0" fillId="0" borderId="25" xfId="0" applyBorder="1" applyAlignment="1" applyProtection="1">
      <alignment shrinkToFit="1"/>
      <protection locked="0"/>
    </xf>
    <xf numFmtId="0" fontId="22" fillId="0" borderId="24" xfId="0" applyFont="1" applyBorder="1" applyAlignment="1">
      <alignment shrinkToFit="1"/>
    </xf>
    <xf numFmtId="0" fontId="22" fillId="0" borderId="14" xfId="0" applyFont="1" applyBorder="1" applyAlignment="1">
      <alignment shrinkToFit="1"/>
    </xf>
    <xf numFmtId="0" fontId="22" fillId="0" borderId="25" xfId="0" applyFont="1" applyBorder="1" applyAlignment="1" applyProtection="1">
      <alignment shrinkToFit="1"/>
      <protection locked="0"/>
    </xf>
    <xf numFmtId="16" fontId="0" fillId="0" borderId="0" xfId="0" applyNumberFormat="1"/>
  </cellXfs>
  <cellStyles count="4">
    <cellStyle name="Гиперссылка" xfId="1" builtinId="8"/>
    <cellStyle name="Обычный" xfId="0" builtinId="0"/>
    <cellStyle name="Обычный 2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criminallaw.uf.nstu.ru/" TargetMode="External"/><Relationship Id="rId5" Type="http://schemas.openxmlformats.org/officeDocument/2006/relationships/hyperlink" Target="http://dispace.edu.nstu.ru/didesk/course/show/3405/0" TargetMode="External"/><Relationship Id="rId4" Type="http://schemas.openxmlformats.org/officeDocument/2006/relationships/hyperlink" Target="http://dispace.edu.nstu.ru/didesk/course/show/3405/0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5"/>
  <sheetViews>
    <sheetView topLeftCell="A7" zoomScale="80" zoomScaleNormal="80" workbookViewId="0">
      <selection activeCell="B18" sqref="B18"/>
    </sheetView>
  </sheetViews>
  <sheetFormatPr defaultRowHeight="15" x14ac:dyDescent="0.25"/>
  <cols>
    <col min="1" max="1" width="2.42578125" style="151" customWidth="1"/>
    <col min="2" max="2" width="18.85546875" style="151" customWidth="1"/>
    <col min="3" max="44" width="2.7109375" style="151" customWidth="1"/>
    <col min="45" max="45" width="2.5703125" style="151" customWidth="1"/>
    <col min="46" max="58" width="2.7109375" style="151" customWidth="1"/>
    <col min="59" max="60" width="3.42578125" style="151" customWidth="1"/>
    <col min="61" max="61" width="3.140625" style="151" customWidth="1"/>
    <col min="62" max="62" width="3.28515625" style="151" customWidth="1"/>
    <col min="63" max="63" width="3.42578125" style="151" customWidth="1"/>
    <col min="64" max="64" width="3.140625" style="151" customWidth="1"/>
    <col min="65" max="67" width="3" style="151" customWidth="1"/>
    <col min="68" max="68" width="3.28515625" style="151" customWidth="1"/>
    <col min="69" max="69" width="3.42578125" style="151" customWidth="1"/>
    <col min="70" max="70" width="3" style="151" customWidth="1"/>
    <col min="71" max="16384" width="9.140625" style="151"/>
  </cols>
  <sheetData>
    <row r="1" spans="1:73" ht="18.75" x14ac:dyDescent="0.3">
      <c r="B1" s="35"/>
      <c r="C1" s="36"/>
      <c r="D1" s="35"/>
      <c r="E1" s="35"/>
      <c r="F1" s="35"/>
      <c r="G1" s="35"/>
      <c r="H1" s="35"/>
      <c r="I1" s="35"/>
      <c r="J1" s="35"/>
      <c r="K1" s="35"/>
      <c r="L1" s="35" t="s">
        <v>0</v>
      </c>
      <c r="M1" s="35"/>
      <c r="N1" s="35"/>
      <c r="O1" s="35"/>
      <c r="P1" s="35"/>
      <c r="Q1" s="35"/>
      <c r="R1" s="35"/>
      <c r="S1" s="152" t="s">
        <v>1</v>
      </c>
      <c r="T1" s="152"/>
      <c r="U1" s="152"/>
      <c r="V1" s="38"/>
      <c r="W1" s="35"/>
      <c r="X1" s="35"/>
      <c r="Y1" s="152" t="s">
        <v>64</v>
      </c>
      <c r="Z1" s="152"/>
      <c r="AA1" s="152"/>
      <c r="AB1" s="152"/>
      <c r="AC1" s="152"/>
      <c r="AD1" s="155"/>
      <c r="AE1" s="153" t="s">
        <v>71</v>
      </c>
      <c r="AF1" s="154"/>
      <c r="AG1" s="153"/>
      <c r="AH1" s="153"/>
      <c r="AI1" s="153"/>
      <c r="AJ1" s="154"/>
      <c r="AK1" s="154"/>
      <c r="AL1" s="154"/>
      <c r="AM1" s="154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72" t="s">
        <v>60</v>
      </c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</row>
    <row r="2" spans="1:73" ht="18.75" x14ac:dyDescent="0.3">
      <c r="B2" s="36" t="s">
        <v>65</v>
      </c>
      <c r="C2" s="36" t="s">
        <v>70</v>
      </c>
      <c r="D2" s="36"/>
      <c r="E2" s="36"/>
      <c r="F2" s="36"/>
      <c r="G2" s="36"/>
      <c r="H2" s="35"/>
      <c r="I2" s="35"/>
      <c r="J2" s="35"/>
      <c r="K2" s="156"/>
      <c r="L2" s="35"/>
      <c r="M2" s="35"/>
      <c r="N2" s="35"/>
      <c r="O2" s="35"/>
      <c r="P2" s="35"/>
      <c r="Q2" s="35"/>
      <c r="R2" s="35"/>
      <c r="S2" s="152" t="s">
        <v>3</v>
      </c>
      <c r="T2" s="152"/>
      <c r="U2" s="152"/>
      <c r="V2" s="152"/>
      <c r="W2" s="152"/>
      <c r="X2" s="152"/>
      <c r="Y2" s="35" t="s">
        <v>4</v>
      </c>
      <c r="Z2" s="35"/>
      <c r="AA2" s="35"/>
      <c r="AB2" s="156"/>
      <c r="AC2" s="35"/>
      <c r="AD2" s="35"/>
      <c r="AE2" s="35" t="s">
        <v>5</v>
      </c>
      <c r="AF2" s="35"/>
      <c r="AG2" s="35"/>
      <c r="AH2" s="35"/>
      <c r="AI2" s="35"/>
      <c r="AJ2" s="156"/>
      <c r="AK2" s="156"/>
      <c r="AL2" s="156"/>
      <c r="AM2" s="156"/>
      <c r="AN2" s="156"/>
      <c r="AO2" s="150" t="s">
        <v>6</v>
      </c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6"/>
      <c r="BA2" s="156"/>
      <c r="BB2" s="156"/>
      <c r="BC2" s="156"/>
      <c r="BD2" s="156"/>
      <c r="BE2" s="177" t="s">
        <v>61</v>
      </c>
      <c r="BL2" s="156"/>
      <c r="BM2" s="156"/>
      <c r="BN2" s="156"/>
      <c r="BO2" s="156"/>
      <c r="BP2" s="156"/>
      <c r="BQ2" s="156"/>
      <c r="BR2" s="156"/>
      <c r="BS2" s="156"/>
    </row>
    <row r="3" spans="1:73" ht="14.25" customHeight="1" thickBot="1" x14ac:dyDescent="0.3">
      <c r="B3" s="35"/>
      <c r="C3" s="157" t="s">
        <v>67</v>
      </c>
      <c r="D3" s="157"/>
      <c r="E3" s="157"/>
      <c r="F3" s="157"/>
      <c r="G3" s="157"/>
      <c r="H3" s="157"/>
      <c r="I3" s="157"/>
      <c r="J3" s="157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2"/>
      <c r="X3" s="152"/>
      <c r="Y3" s="152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72" t="s">
        <v>62</v>
      </c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</row>
    <row r="4" spans="1:73" ht="15.75" hidden="1" thickBot="1" x14ac:dyDescent="0.3">
      <c r="A4" s="158"/>
      <c r="B4" s="158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/>
      <c r="AF4" s="4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73" ht="15.75" hidden="1" customHeight="1" x14ac:dyDescent="0.25">
      <c r="A5" s="158"/>
      <c r="B5" s="158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4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73" s="1" customFormat="1" ht="63.75" customHeight="1" x14ac:dyDescent="0.2">
      <c r="A6" s="142"/>
      <c r="B6" s="130"/>
      <c r="C6" s="82" t="s">
        <v>20</v>
      </c>
      <c r="D6" s="76"/>
      <c r="E6" s="76" t="s">
        <v>21</v>
      </c>
      <c r="F6" s="137"/>
      <c r="G6" s="76" t="s">
        <v>22</v>
      </c>
      <c r="H6" s="76"/>
      <c r="I6" s="76" t="s">
        <v>23</v>
      </c>
      <c r="J6" s="226" t="s">
        <v>263</v>
      </c>
      <c r="K6" s="77" t="s">
        <v>24</v>
      </c>
      <c r="L6" s="227" t="s">
        <v>264</v>
      </c>
      <c r="M6" s="76" t="s">
        <v>25</v>
      </c>
      <c r="N6" s="76"/>
      <c r="O6" s="76" t="s">
        <v>26</v>
      </c>
      <c r="P6" s="159"/>
      <c r="Q6" s="97" t="s">
        <v>7</v>
      </c>
      <c r="R6" s="265" t="s">
        <v>19</v>
      </c>
      <c r="S6" s="82" t="s">
        <v>27</v>
      </c>
      <c r="T6" s="76"/>
      <c r="U6" s="76" t="s">
        <v>28</v>
      </c>
      <c r="V6" s="76"/>
      <c r="W6" s="76" t="s">
        <v>29</v>
      </c>
      <c r="X6" s="83"/>
      <c r="Y6" s="77" t="s">
        <v>30</v>
      </c>
      <c r="Z6" s="76"/>
      <c r="AA6" s="76" t="s">
        <v>31</v>
      </c>
      <c r="AB6" s="76"/>
      <c r="AC6" s="76" t="s">
        <v>32</v>
      </c>
      <c r="AD6" s="161"/>
      <c r="AE6" s="139" t="s">
        <v>8</v>
      </c>
      <c r="AF6" s="267" t="s">
        <v>19</v>
      </c>
      <c r="AG6" s="77" t="s">
        <v>33</v>
      </c>
      <c r="AH6" s="76"/>
      <c r="AI6" s="76" t="s">
        <v>34</v>
      </c>
      <c r="AJ6" s="76"/>
      <c r="AK6" s="76" t="s">
        <v>35</v>
      </c>
      <c r="AL6" s="227" t="s">
        <v>265</v>
      </c>
      <c r="AM6" s="76" t="s">
        <v>36</v>
      </c>
      <c r="AN6" s="238" t="s">
        <v>265</v>
      </c>
      <c r="AO6" s="82" t="s">
        <v>37</v>
      </c>
      <c r="AP6" s="76"/>
      <c r="AQ6" s="227" t="s">
        <v>38</v>
      </c>
      <c r="AR6" s="76"/>
      <c r="AS6" s="76" t="s">
        <v>39</v>
      </c>
      <c r="AT6" s="76"/>
      <c r="AU6" s="76" t="s">
        <v>40</v>
      </c>
      <c r="AV6" s="76"/>
      <c r="AW6" s="76" t="s">
        <v>41</v>
      </c>
      <c r="AX6" s="83"/>
      <c r="AY6" s="120" t="s">
        <v>43</v>
      </c>
      <c r="AZ6" s="116" t="s">
        <v>44</v>
      </c>
      <c r="BA6" s="116" t="s">
        <v>45</v>
      </c>
      <c r="BB6" s="116" t="s">
        <v>46</v>
      </c>
      <c r="BC6" s="116" t="s">
        <v>47</v>
      </c>
      <c r="BD6" s="117" t="s">
        <v>48</v>
      </c>
      <c r="BE6" s="118" t="s">
        <v>49</v>
      </c>
      <c r="BF6" s="116" t="s">
        <v>50</v>
      </c>
      <c r="BG6" s="116" t="s">
        <v>51</v>
      </c>
      <c r="BH6" s="117" t="s">
        <v>52</v>
      </c>
      <c r="BI6" s="116" t="s">
        <v>53</v>
      </c>
      <c r="BJ6" s="119" t="s">
        <v>54</v>
      </c>
      <c r="BK6" s="118" t="s">
        <v>55</v>
      </c>
      <c r="BL6" s="121" t="s">
        <v>56</v>
      </c>
      <c r="BM6" s="122" t="s">
        <v>18</v>
      </c>
      <c r="BN6" s="160" t="s">
        <v>13</v>
      </c>
      <c r="BO6" s="161" t="s">
        <v>14</v>
      </c>
      <c r="BP6" s="162" t="s">
        <v>15</v>
      </c>
      <c r="BQ6" s="46" t="s">
        <v>16</v>
      </c>
      <c r="BR6" s="47" t="s">
        <v>17</v>
      </c>
      <c r="BS6" s="135"/>
      <c r="BT6" s="130"/>
      <c r="BU6" s="132"/>
    </row>
    <row r="7" spans="1:73" ht="18" customHeight="1" x14ac:dyDescent="0.3">
      <c r="A7" s="143"/>
      <c r="B7" s="131" t="s">
        <v>9</v>
      </c>
      <c r="C7" s="78" t="s">
        <v>10</v>
      </c>
      <c r="D7" s="79" t="s">
        <v>11</v>
      </c>
      <c r="E7" s="79" t="s">
        <v>10</v>
      </c>
      <c r="F7" s="79" t="s">
        <v>11</v>
      </c>
      <c r="G7" s="80" t="s">
        <v>10</v>
      </c>
      <c r="H7" s="80" t="s">
        <v>11</v>
      </c>
      <c r="I7" s="219" t="s">
        <v>57</v>
      </c>
      <c r="J7" s="81" t="s">
        <v>11</v>
      </c>
      <c r="K7" s="69" t="s">
        <v>10</v>
      </c>
      <c r="L7" s="218" t="s">
        <v>58</v>
      </c>
      <c r="M7" s="49" t="s">
        <v>10</v>
      </c>
      <c r="N7" s="218" t="s">
        <v>57</v>
      </c>
      <c r="O7" s="50" t="s">
        <v>10</v>
      </c>
      <c r="P7" s="51" t="s">
        <v>11</v>
      </c>
      <c r="Q7" s="52"/>
      <c r="R7" s="266"/>
      <c r="S7" s="48" t="s">
        <v>10</v>
      </c>
      <c r="T7" s="49" t="s">
        <v>11</v>
      </c>
      <c r="U7" s="49" t="s">
        <v>10</v>
      </c>
      <c r="V7" s="50" t="s">
        <v>11</v>
      </c>
      <c r="W7" s="241" t="s">
        <v>10</v>
      </c>
      <c r="X7" s="26" t="s">
        <v>11</v>
      </c>
      <c r="Y7" s="69" t="s">
        <v>10</v>
      </c>
      <c r="Z7" s="218" t="s">
        <v>57</v>
      </c>
      <c r="AA7" s="49" t="s">
        <v>10</v>
      </c>
      <c r="AB7" s="49" t="s">
        <v>11</v>
      </c>
      <c r="AC7" s="50" t="s">
        <v>10</v>
      </c>
      <c r="AD7" s="53" t="s">
        <v>11</v>
      </c>
      <c r="AE7" s="54"/>
      <c r="AF7" s="268"/>
      <c r="AG7" s="138" t="s">
        <v>10</v>
      </c>
      <c r="AH7" s="58" t="s">
        <v>11</v>
      </c>
      <c r="AI7" s="57" t="s">
        <v>10</v>
      </c>
      <c r="AJ7" s="56" t="s">
        <v>11</v>
      </c>
      <c r="AK7" s="56" t="s">
        <v>10</v>
      </c>
      <c r="AL7" s="56" t="s">
        <v>11</v>
      </c>
      <c r="AM7" s="57" t="s">
        <v>10</v>
      </c>
      <c r="AN7" s="94" t="s">
        <v>11</v>
      </c>
      <c r="AO7" s="55" t="s">
        <v>10</v>
      </c>
      <c r="AP7" s="68" t="s">
        <v>57</v>
      </c>
      <c r="AQ7" s="58" t="s">
        <v>10</v>
      </c>
      <c r="AR7" s="58" t="s">
        <v>305</v>
      </c>
      <c r="AS7" s="56" t="s">
        <v>10</v>
      </c>
      <c r="AT7" s="58" t="s">
        <v>57</v>
      </c>
      <c r="AU7" s="57" t="s">
        <v>10</v>
      </c>
      <c r="AV7" s="56" t="s">
        <v>11</v>
      </c>
      <c r="AW7" s="56" t="s">
        <v>10</v>
      </c>
      <c r="AX7" s="53" t="s">
        <v>11</v>
      </c>
      <c r="AY7" s="100">
        <v>1</v>
      </c>
      <c r="AZ7" s="57">
        <v>2</v>
      </c>
      <c r="BA7" s="57">
        <v>3</v>
      </c>
      <c r="BB7" s="57">
        <v>4</v>
      </c>
      <c r="BC7" s="57">
        <v>5</v>
      </c>
      <c r="BD7" s="57">
        <v>6</v>
      </c>
      <c r="BE7" s="57">
        <v>7</v>
      </c>
      <c r="BF7" s="57">
        <v>8</v>
      </c>
      <c r="BG7" s="57" t="s">
        <v>42</v>
      </c>
      <c r="BH7" s="57"/>
      <c r="BI7" s="57">
        <v>11</v>
      </c>
      <c r="BJ7" s="57">
        <v>12</v>
      </c>
      <c r="BK7" s="57">
        <v>13</v>
      </c>
      <c r="BL7" s="101">
        <v>14</v>
      </c>
      <c r="BM7" s="65"/>
      <c r="BN7" s="269"/>
      <c r="BO7" s="270"/>
      <c r="BP7" s="19"/>
      <c r="BQ7" s="166"/>
      <c r="BR7" s="33"/>
      <c r="BS7" s="136"/>
      <c r="BT7" s="123"/>
      <c r="BU7" s="133"/>
    </row>
    <row r="8" spans="1:73" ht="17.25" customHeight="1" x14ac:dyDescent="0.25">
      <c r="A8" s="144">
        <v>1</v>
      </c>
      <c r="B8" s="228" t="s">
        <v>165</v>
      </c>
      <c r="C8" s="16">
        <v>1</v>
      </c>
      <c r="D8" s="175">
        <v>4</v>
      </c>
      <c r="E8" s="13">
        <v>1</v>
      </c>
      <c r="F8" s="13">
        <v>4</v>
      </c>
      <c r="G8" s="250"/>
      <c r="H8" s="13">
        <v>4</v>
      </c>
      <c r="I8" s="13">
        <v>1</v>
      </c>
      <c r="J8" s="224"/>
      <c r="K8" s="70"/>
      <c r="L8" s="14">
        <v>4</v>
      </c>
      <c r="M8" s="13">
        <v>1</v>
      </c>
      <c r="N8" s="14">
        <v>4</v>
      </c>
      <c r="O8" s="13">
        <v>4</v>
      </c>
      <c r="P8" s="15">
        <v>5</v>
      </c>
      <c r="Q8" s="60">
        <f>IF(SUM(C8:P8)&lt;=21,SUM(C8:P8),21)</f>
        <v>21</v>
      </c>
      <c r="R8" s="59">
        <f>IF(Q8&lt;7,0,IF(Q8&lt;14,1,2))</f>
        <v>2</v>
      </c>
      <c r="S8" s="16">
        <v>1</v>
      </c>
      <c r="T8" s="14"/>
      <c r="U8" s="13">
        <v>1</v>
      </c>
      <c r="V8" s="14"/>
      <c r="W8" s="13"/>
      <c r="X8" s="87"/>
      <c r="Y8" s="70"/>
      <c r="Z8" s="14">
        <v>5</v>
      </c>
      <c r="AA8" s="13"/>
      <c r="AB8" s="14"/>
      <c r="AC8" s="13">
        <v>1</v>
      </c>
      <c r="AD8" s="14"/>
      <c r="AE8" s="60">
        <f>IF(SUM(S8:AD8,Q8)&lt;=39,SUM(S8:AD8,Q8),39)</f>
        <v>29</v>
      </c>
      <c r="AF8" s="59">
        <f>IF(AE8&lt;15,0,IF(AE8&lt;30,1,2))</f>
        <v>1</v>
      </c>
      <c r="AG8" s="16">
        <v>1</v>
      </c>
      <c r="AH8" s="14"/>
      <c r="AI8" s="167"/>
      <c r="AJ8" s="167"/>
      <c r="AK8" s="27"/>
      <c r="AL8" s="167">
        <v>5</v>
      </c>
      <c r="AM8" s="167"/>
      <c r="AN8" s="95">
        <v>4</v>
      </c>
      <c r="AO8" s="13">
        <v>1</v>
      </c>
      <c r="AP8" s="167">
        <v>4</v>
      </c>
      <c r="AQ8" s="27"/>
      <c r="AR8" s="14"/>
      <c r="AS8" s="167"/>
      <c r="AT8" s="167">
        <v>4</v>
      </c>
      <c r="AU8" s="167">
        <v>1</v>
      </c>
      <c r="AV8" s="167"/>
      <c r="AW8" s="167"/>
      <c r="AX8" s="95">
        <v>5</v>
      </c>
      <c r="AY8" s="31"/>
      <c r="AZ8" s="32"/>
      <c r="BA8" s="32"/>
      <c r="BB8" s="32">
        <v>5</v>
      </c>
      <c r="BC8" s="32"/>
      <c r="BD8" s="32">
        <v>5</v>
      </c>
      <c r="BE8" s="166">
        <v>5</v>
      </c>
      <c r="BF8" s="104">
        <v>5</v>
      </c>
      <c r="BG8" s="32"/>
      <c r="BH8" s="32"/>
      <c r="BI8" s="107">
        <v>5</v>
      </c>
      <c r="BJ8" s="108"/>
      <c r="BK8" s="109">
        <v>5</v>
      </c>
      <c r="BL8" s="33">
        <v>5</v>
      </c>
      <c r="BM8" s="98">
        <f>IF(SUM(AE8,AG8:BL8)&lt;=60,SUM(AE8,AG8:BL8),60)</f>
        <v>60</v>
      </c>
      <c r="BN8" s="31"/>
      <c r="BO8" s="32"/>
      <c r="BP8" s="61">
        <f>IF(SUM(BM8,BN8:BO8)&lt;=100,SUM(BM8,BN8:BO8),100)</f>
        <v>60</v>
      </c>
      <c r="BQ8" s="62" t="str">
        <f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D-</v>
      </c>
      <c r="BR8" s="168">
        <f>IF(BP8&lt;50,2,IF(BP8&lt;74,3,IF(BP8&lt;87,4,5)))</f>
        <v>3</v>
      </c>
      <c r="BS8" s="124" t="s">
        <v>290</v>
      </c>
      <c r="BT8" s="123"/>
      <c r="BU8" s="133"/>
    </row>
    <row r="9" spans="1:73" ht="15.75" customHeight="1" x14ac:dyDescent="0.25">
      <c r="A9" s="144">
        <v>2</v>
      </c>
      <c r="B9" s="191" t="s">
        <v>117</v>
      </c>
      <c r="C9" s="16">
        <v>1</v>
      </c>
      <c r="D9" s="175">
        <v>4</v>
      </c>
      <c r="E9" s="13">
        <v>1</v>
      </c>
      <c r="F9" s="13">
        <v>4</v>
      </c>
      <c r="G9" s="250">
        <v>1</v>
      </c>
      <c r="H9" s="13">
        <v>4</v>
      </c>
      <c r="I9" s="13">
        <v>1</v>
      </c>
      <c r="J9" s="224">
        <v>4</v>
      </c>
      <c r="K9" s="70">
        <v>1</v>
      </c>
      <c r="L9" s="14"/>
      <c r="M9" s="13">
        <v>1</v>
      </c>
      <c r="N9" s="14">
        <v>5</v>
      </c>
      <c r="O9" s="13">
        <v>5</v>
      </c>
      <c r="P9" s="15">
        <v>5</v>
      </c>
      <c r="Q9" s="60">
        <f t="shared" ref="Q9:Q32" si="0">IF(SUM(C9:P9)&lt;=21,SUM(C9:P9),21)</f>
        <v>21</v>
      </c>
      <c r="R9" s="59">
        <f t="shared" ref="R9:R32" si="1">IF(Q9&lt;7,0,IF(Q9&lt;14,1,2))</f>
        <v>2</v>
      </c>
      <c r="S9" s="16">
        <v>1</v>
      </c>
      <c r="T9" s="166">
        <v>5</v>
      </c>
      <c r="U9" s="167">
        <v>1</v>
      </c>
      <c r="V9" s="14">
        <v>4</v>
      </c>
      <c r="W9" s="13">
        <v>1</v>
      </c>
      <c r="X9" s="87"/>
      <c r="Y9" s="173">
        <v>1</v>
      </c>
      <c r="Z9" s="14"/>
      <c r="AA9" s="13">
        <v>1</v>
      </c>
      <c r="AB9" s="14"/>
      <c r="AC9" s="13">
        <v>1</v>
      </c>
      <c r="AD9" s="14">
        <v>5</v>
      </c>
      <c r="AE9" s="60">
        <f t="shared" ref="AE9:AE32" si="2">IF(SUM(S9:AD9,Q9)&lt;=39,SUM(S9:AD9,Q9),39)</f>
        <v>39</v>
      </c>
      <c r="AF9" s="59">
        <f t="shared" ref="AF9:AF32" si="3">IF(AE9&lt;15,0,IF(AE9&lt;30,1,2))</f>
        <v>2</v>
      </c>
      <c r="AG9" s="16">
        <v>1</v>
      </c>
      <c r="AH9" s="14"/>
      <c r="AI9" s="167"/>
      <c r="AJ9" s="167"/>
      <c r="AK9" s="27">
        <v>1</v>
      </c>
      <c r="AL9" s="167">
        <v>5</v>
      </c>
      <c r="AM9" s="167">
        <v>1</v>
      </c>
      <c r="AN9" s="95"/>
      <c r="AO9" s="13">
        <v>1</v>
      </c>
      <c r="AP9" s="167">
        <v>5</v>
      </c>
      <c r="AQ9" s="27">
        <v>1</v>
      </c>
      <c r="AR9" s="14">
        <v>1</v>
      </c>
      <c r="AS9" s="167">
        <v>1</v>
      </c>
      <c r="AT9" s="167"/>
      <c r="AU9" s="167">
        <v>1</v>
      </c>
      <c r="AV9" s="167">
        <v>4</v>
      </c>
      <c r="AW9" s="167"/>
      <c r="AX9" s="95">
        <v>1</v>
      </c>
      <c r="AY9" s="19"/>
      <c r="AZ9" s="166"/>
      <c r="BA9" s="166"/>
      <c r="BB9" s="166"/>
      <c r="BC9" s="166">
        <v>4</v>
      </c>
      <c r="BD9" s="166"/>
      <c r="BE9" s="166"/>
      <c r="BF9" s="104"/>
      <c r="BG9" s="166"/>
      <c r="BH9" s="166"/>
      <c r="BI9" s="107"/>
      <c r="BJ9" s="108"/>
      <c r="BK9" s="109"/>
      <c r="BL9" s="33"/>
      <c r="BM9" s="98">
        <f>IF(SUM(AE9,AG9:BL9)&lt;=60,SUM(AE9,AG9:BL9),60)</f>
        <v>60</v>
      </c>
      <c r="BN9" s="19">
        <v>15</v>
      </c>
      <c r="BO9" s="166"/>
      <c r="BP9" s="61">
        <f t="shared" ref="BP9:BP32" si="4">IF(SUM(BM9,BN9:BO9)&lt;=100,SUM(BM9,BN9:BO9),100)</f>
        <v>75</v>
      </c>
      <c r="BQ9" s="62" t="str">
        <f t="shared" ref="BQ9:BQ32" si="5">IF(BP9&lt;25,"F",IF(BP9&lt;50,"FX",IF(BP9&lt;60,"E",IF(BP9&lt;64,"D-",IF(BP9&lt;67,"D",IF(BP9&lt;70,"D+",IF(BP9&lt;74,"C-",IF(BP9&lt;77,"C",IF(BP9&lt;80,"C+",IF(BP9&lt;84,"B-",IF(BP9&lt;87,"B",IF(BP9&lt;90,"B+",IF(BP9&lt;94,"A-",IF(BP9&lt;97,"A","A+"))))))))))))))</f>
        <v>C</v>
      </c>
      <c r="BR9" s="168">
        <f t="shared" ref="BR9:BR32" si="6">IF(BP9&lt;50,2,IF(BP9&lt;74,3,IF(BP9&lt;87,4,5)))</f>
        <v>4</v>
      </c>
      <c r="BS9" s="211" t="s">
        <v>283</v>
      </c>
      <c r="BT9" s="123"/>
      <c r="BU9" s="133"/>
    </row>
    <row r="10" spans="1:73" ht="15" customHeight="1" x14ac:dyDescent="0.25">
      <c r="A10" s="144">
        <v>3</v>
      </c>
      <c r="B10" s="191" t="s">
        <v>118</v>
      </c>
      <c r="C10" s="16">
        <v>1</v>
      </c>
      <c r="D10" s="175"/>
      <c r="E10" s="13"/>
      <c r="F10" s="13">
        <v>1</v>
      </c>
      <c r="G10" s="250"/>
      <c r="H10" s="13"/>
      <c r="I10" s="13"/>
      <c r="J10" s="224"/>
      <c r="K10" s="70"/>
      <c r="L10" s="14"/>
      <c r="M10" s="13">
        <v>1</v>
      </c>
      <c r="N10" s="14"/>
      <c r="O10" s="13"/>
      <c r="P10" s="15">
        <v>5</v>
      </c>
      <c r="Q10" s="60">
        <f t="shared" si="0"/>
        <v>8</v>
      </c>
      <c r="R10" s="59">
        <f t="shared" si="1"/>
        <v>1</v>
      </c>
      <c r="S10" s="16"/>
      <c r="T10" s="14"/>
      <c r="U10" s="13"/>
      <c r="V10" s="14"/>
      <c r="W10" s="13"/>
      <c r="X10" s="87"/>
      <c r="Y10" s="173"/>
      <c r="Z10" s="14"/>
      <c r="AA10" s="13">
        <v>1</v>
      </c>
      <c r="AB10" s="14"/>
      <c r="AC10" s="13"/>
      <c r="AD10" s="14"/>
      <c r="AE10" s="60">
        <f t="shared" si="2"/>
        <v>9</v>
      </c>
      <c r="AF10" s="59">
        <f t="shared" si="3"/>
        <v>0</v>
      </c>
      <c r="AG10" s="16"/>
      <c r="AH10" s="14"/>
      <c r="AI10" s="167"/>
      <c r="AJ10" s="167"/>
      <c r="AK10" s="27"/>
      <c r="AL10" s="167"/>
      <c r="AM10" s="167"/>
      <c r="AN10" s="95"/>
      <c r="AO10" s="13"/>
      <c r="AP10" s="167"/>
      <c r="AQ10" s="27"/>
      <c r="AR10" s="14"/>
      <c r="AS10" s="167"/>
      <c r="AT10" s="167"/>
      <c r="AU10" s="167">
        <v>1</v>
      </c>
      <c r="AV10" s="167"/>
      <c r="AW10" s="167"/>
      <c r="AX10" s="95"/>
      <c r="AY10" s="31"/>
      <c r="AZ10" s="32"/>
      <c r="BA10" s="32"/>
      <c r="BB10" s="32"/>
      <c r="BC10" s="166"/>
      <c r="BD10" s="166"/>
      <c r="BE10" s="166"/>
      <c r="BF10" s="104"/>
      <c r="BG10" s="32"/>
      <c r="BH10" s="32"/>
      <c r="BI10" s="107"/>
      <c r="BJ10" s="108"/>
      <c r="BK10" s="109"/>
      <c r="BL10" s="33"/>
      <c r="BM10" s="98">
        <f t="shared" ref="BM10:BM32" si="7">IF(SUM(AE10,AG10:BL10)&lt;=60,SUM(AE10,AG10:BL10),60)</f>
        <v>10</v>
      </c>
      <c r="BN10" s="31"/>
      <c r="BO10" s="32"/>
      <c r="BP10" s="61">
        <f t="shared" si="4"/>
        <v>10</v>
      </c>
      <c r="BQ10" s="62" t="str">
        <f t="shared" si="5"/>
        <v>F</v>
      </c>
      <c r="BR10" s="168">
        <f t="shared" si="6"/>
        <v>2</v>
      </c>
      <c r="BS10" s="124" t="s">
        <v>266</v>
      </c>
      <c r="BT10" s="123"/>
      <c r="BU10" s="133"/>
    </row>
    <row r="11" spans="1:73" ht="15" customHeight="1" x14ac:dyDescent="0.25">
      <c r="A11" s="144">
        <v>4</v>
      </c>
      <c r="B11" s="191" t="s">
        <v>119</v>
      </c>
      <c r="C11" s="16">
        <v>1</v>
      </c>
      <c r="D11" s="175">
        <v>4</v>
      </c>
      <c r="E11" s="13">
        <v>1</v>
      </c>
      <c r="F11" s="13">
        <v>1</v>
      </c>
      <c r="G11" s="250">
        <v>1</v>
      </c>
      <c r="H11" s="220">
        <v>4</v>
      </c>
      <c r="I11" s="13">
        <v>1</v>
      </c>
      <c r="J11" s="224">
        <v>4</v>
      </c>
      <c r="K11" s="70">
        <v>1</v>
      </c>
      <c r="L11" s="14">
        <v>4</v>
      </c>
      <c r="M11" s="13">
        <v>1</v>
      </c>
      <c r="N11" s="14">
        <v>5</v>
      </c>
      <c r="O11" s="13">
        <v>5</v>
      </c>
      <c r="P11" s="15">
        <v>5</v>
      </c>
      <c r="Q11" s="60">
        <f t="shared" si="0"/>
        <v>21</v>
      </c>
      <c r="R11" s="59">
        <f t="shared" si="1"/>
        <v>2</v>
      </c>
      <c r="S11" s="16">
        <v>1</v>
      </c>
      <c r="T11" s="166">
        <v>5</v>
      </c>
      <c r="U11" s="13">
        <v>1</v>
      </c>
      <c r="V11" s="14">
        <v>5</v>
      </c>
      <c r="W11" s="13">
        <v>1</v>
      </c>
      <c r="X11" s="87">
        <v>5</v>
      </c>
      <c r="Y11" s="173">
        <v>1</v>
      </c>
      <c r="Z11" s="14">
        <v>5</v>
      </c>
      <c r="AA11" s="13">
        <v>1</v>
      </c>
      <c r="AB11" s="166">
        <v>5</v>
      </c>
      <c r="AC11" s="13">
        <v>1</v>
      </c>
      <c r="AD11" s="14">
        <v>5</v>
      </c>
      <c r="AE11" s="60">
        <f t="shared" si="2"/>
        <v>39</v>
      </c>
      <c r="AF11" s="59">
        <f t="shared" si="3"/>
        <v>2</v>
      </c>
      <c r="AG11" s="16">
        <v>1</v>
      </c>
      <c r="AH11" s="14">
        <v>5</v>
      </c>
      <c r="AI11" s="167">
        <v>1</v>
      </c>
      <c r="AJ11" s="167">
        <v>5</v>
      </c>
      <c r="AK11" s="27">
        <v>1</v>
      </c>
      <c r="AL11" s="167">
        <v>1</v>
      </c>
      <c r="AM11" s="167">
        <v>1</v>
      </c>
      <c r="AN11" s="95">
        <v>5</v>
      </c>
      <c r="AO11" s="13">
        <v>1</v>
      </c>
      <c r="AP11" s="167">
        <v>4</v>
      </c>
      <c r="AQ11" s="27">
        <v>1</v>
      </c>
      <c r="AR11" s="14">
        <v>5</v>
      </c>
      <c r="AS11" s="167">
        <v>1</v>
      </c>
      <c r="AT11" s="167">
        <v>5</v>
      </c>
      <c r="AU11" s="167">
        <v>1</v>
      </c>
      <c r="AV11" s="167">
        <v>5</v>
      </c>
      <c r="AW11" s="167">
        <v>1</v>
      </c>
      <c r="AX11" s="95">
        <v>1</v>
      </c>
      <c r="AY11" s="19">
        <v>4</v>
      </c>
      <c r="AZ11" s="166">
        <v>5</v>
      </c>
      <c r="BA11" s="166">
        <v>5</v>
      </c>
      <c r="BB11" s="166">
        <v>5</v>
      </c>
      <c r="BC11" s="166">
        <v>5</v>
      </c>
      <c r="BD11" s="166">
        <v>5</v>
      </c>
      <c r="BE11" s="166">
        <v>5</v>
      </c>
      <c r="BF11" s="104">
        <v>5</v>
      </c>
      <c r="BG11" s="166">
        <v>5</v>
      </c>
      <c r="BH11" s="166">
        <v>5</v>
      </c>
      <c r="BI11" s="107">
        <v>5</v>
      </c>
      <c r="BJ11" s="108">
        <v>4</v>
      </c>
      <c r="BK11" s="109">
        <v>5</v>
      </c>
      <c r="BL11" s="33">
        <v>5</v>
      </c>
      <c r="BM11" s="98">
        <f t="shared" si="7"/>
        <v>60</v>
      </c>
      <c r="BN11" s="19">
        <v>15</v>
      </c>
      <c r="BO11" s="166">
        <v>20</v>
      </c>
      <c r="BP11" s="61">
        <f t="shared" si="4"/>
        <v>95</v>
      </c>
      <c r="BQ11" s="62" t="str">
        <f t="shared" si="5"/>
        <v>A</v>
      </c>
      <c r="BR11" s="168">
        <f t="shared" si="6"/>
        <v>5</v>
      </c>
      <c r="BS11" s="256" t="s">
        <v>284</v>
      </c>
      <c r="BT11" s="257"/>
      <c r="BU11" s="258"/>
    </row>
    <row r="12" spans="1:73" ht="16.5" customHeight="1" x14ac:dyDescent="0.25">
      <c r="A12" s="144">
        <v>5</v>
      </c>
      <c r="B12" s="191" t="s">
        <v>120</v>
      </c>
      <c r="C12" s="16">
        <v>1</v>
      </c>
      <c r="D12" s="175"/>
      <c r="E12" s="13">
        <v>1</v>
      </c>
      <c r="F12" s="13">
        <v>1</v>
      </c>
      <c r="G12" s="250">
        <v>1</v>
      </c>
      <c r="H12" s="13"/>
      <c r="I12" s="13">
        <v>1</v>
      </c>
      <c r="J12" s="224"/>
      <c r="K12" s="70"/>
      <c r="L12" s="14"/>
      <c r="M12" s="13"/>
      <c r="N12" s="14"/>
      <c r="O12" s="13"/>
      <c r="P12" s="15">
        <v>5</v>
      </c>
      <c r="Q12" s="60">
        <f t="shared" si="0"/>
        <v>10</v>
      </c>
      <c r="R12" s="59">
        <f t="shared" si="1"/>
        <v>1</v>
      </c>
      <c r="S12" s="16"/>
      <c r="T12" s="14"/>
      <c r="U12" s="13">
        <v>1</v>
      </c>
      <c r="V12" s="14"/>
      <c r="W12" s="13">
        <v>1</v>
      </c>
      <c r="X12" s="87"/>
      <c r="Y12" s="173">
        <v>1</v>
      </c>
      <c r="Z12" s="14"/>
      <c r="AA12" s="13">
        <v>1</v>
      </c>
      <c r="AB12" s="14"/>
      <c r="AC12" s="13"/>
      <c r="AD12" s="14"/>
      <c r="AE12" s="60">
        <f t="shared" si="2"/>
        <v>14</v>
      </c>
      <c r="AF12" s="59">
        <f t="shared" si="3"/>
        <v>0</v>
      </c>
      <c r="AG12" s="16"/>
      <c r="AH12" s="14">
        <v>5</v>
      </c>
      <c r="AI12" s="167"/>
      <c r="AJ12" s="167"/>
      <c r="AK12" s="27"/>
      <c r="AL12" s="167">
        <v>1</v>
      </c>
      <c r="AM12" s="167"/>
      <c r="AN12" s="95"/>
      <c r="AO12" s="13"/>
      <c r="AP12" s="167"/>
      <c r="AQ12" s="27"/>
      <c r="AR12" s="14"/>
      <c r="AS12" s="167"/>
      <c r="AT12" s="167"/>
      <c r="AU12" s="167">
        <v>1</v>
      </c>
      <c r="AV12" s="167"/>
      <c r="AW12" s="167">
        <v>1</v>
      </c>
      <c r="AX12" s="95"/>
      <c r="AY12" s="19"/>
      <c r="AZ12" s="166"/>
      <c r="BA12" s="166"/>
      <c r="BB12" s="166"/>
      <c r="BC12" s="166"/>
      <c r="BD12" s="166"/>
      <c r="BE12" s="166"/>
      <c r="BF12" s="104"/>
      <c r="BG12" s="166"/>
      <c r="BH12" s="166"/>
      <c r="BI12" s="107"/>
      <c r="BJ12" s="108"/>
      <c r="BK12" s="109"/>
      <c r="BL12" s="33"/>
      <c r="BM12" s="98">
        <f t="shared" si="7"/>
        <v>22</v>
      </c>
      <c r="BN12" s="19"/>
      <c r="BO12" s="166"/>
      <c r="BP12" s="61">
        <f t="shared" si="4"/>
        <v>22</v>
      </c>
      <c r="BQ12" s="62" t="str">
        <f t="shared" si="5"/>
        <v>F</v>
      </c>
      <c r="BR12" s="168">
        <f t="shared" si="6"/>
        <v>2</v>
      </c>
      <c r="BS12" s="124" t="s">
        <v>206</v>
      </c>
      <c r="BT12" s="123"/>
      <c r="BU12" s="133"/>
    </row>
    <row r="13" spans="1:73" ht="15" customHeight="1" x14ac:dyDescent="0.25">
      <c r="A13" s="144">
        <v>6</v>
      </c>
      <c r="B13" s="191" t="s">
        <v>121</v>
      </c>
      <c r="C13" s="16">
        <v>1</v>
      </c>
      <c r="D13" s="175">
        <v>4</v>
      </c>
      <c r="E13" s="13"/>
      <c r="F13" s="13">
        <v>4</v>
      </c>
      <c r="G13" s="250"/>
      <c r="H13" s="13">
        <v>4</v>
      </c>
      <c r="I13" s="13"/>
      <c r="J13" s="224"/>
      <c r="K13" s="70"/>
      <c r="L13" s="14"/>
      <c r="M13" s="13"/>
      <c r="N13" s="14"/>
      <c r="O13" s="13">
        <v>5</v>
      </c>
      <c r="P13" s="15">
        <v>4</v>
      </c>
      <c r="Q13" s="60">
        <f t="shared" si="0"/>
        <v>21</v>
      </c>
      <c r="R13" s="59">
        <f t="shared" si="1"/>
        <v>2</v>
      </c>
      <c r="S13" s="16">
        <v>1</v>
      </c>
      <c r="T13" s="14"/>
      <c r="U13" s="13"/>
      <c r="V13" s="13">
        <v>5</v>
      </c>
      <c r="W13" s="13"/>
      <c r="X13" s="74"/>
      <c r="Y13" s="173">
        <v>1</v>
      </c>
      <c r="Z13" s="13"/>
      <c r="AA13" s="13"/>
      <c r="AB13" s="14"/>
      <c r="AC13" s="13"/>
      <c r="AD13" s="14"/>
      <c r="AE13" s="60">
        <f t="shared" si="2"/>
        <v>28</v>
      </c>
      <c r="AF13" s="59">
        <f t="shared" si="3"/>
        <v>1</v>
      </c>
      <c r="AG13" s="16"/>
      <c r="AH13" s="14">
        <v>4</v>
      </c>
      <c r="AI13" s="167"/>
      <c r="AJ13" s="167"/>
      <c r="AK13" s="27"/>
      <c r="AL13" s="167">
        <v>1</v>
      </c>
      <c r="AM13" s="167">
        <v>1</v>
      </c>
      <c r="AN13" s="95">
        <v>4</v>
      </c>
      <c r="AO13" s="13">
        <v>1</v>
      </c>
      <c r="AP13" s="248" t="s">
        <v>298</v>
      </c>
      <c r="AQ13" s="27"/>
      <c r="AR13" s="14"/>
      <c r="AS13" s="167"/>
      <c r="AT13" s="167"/>
      <c r="AU13" s="167"/>
      <c r="AV13" s="167">
        <v>4</v>
      </c>
      <c r="AW13" s="167"/>
      <c r="AX13" s="169">
        <v>1</v>
      </c>
      <c r="AY13" s="19"/>
      <c r="AZ13" s="166"/>
      <c r="BA13" s="166"/>
      <c r="BB13" s="166"/>
      <c r="BC13" s="166"/>
      <c r="BD13" s="166"/>
      <c r="BE13" s="166"/>
      <c r="BF13" s="104"/>
      <c r="BG13" s="166"/>
      <c r="BH13" s="166"/>
      <c r="BI13" s="107"/>
      <c r="BJ13" s="108"/>
      <c r="BK13" s="109"/>
      <c r="BL13" s="33"/>
      <c r="BM13" s="98">
        <f t="shared" si="7"/>
        <v>44</v>
      </c>
      <c r="BN13" s="19"/>
      <c r="BO13" s="166"/>
      <c r="BP13" s="61">
        <f t="shared" si="4"/>
        <v>44</v>
      </c>
      <c r="BQ13" s="62" t="str">
        <f t="shared" si="5"/>
        <v>FX</v>
      </c>
      <c r="BR13" s="168">
        <f t="shared" si="6"/>
        <v>2</v>
      </c>
      <c r="BS13" s="211" t="s">
        <v>311</v>
      </c>
      <c r="BT13" s="239"/>
      <c r="BU13" s="133"/>
    </row>
    <row r="14" spans="1:73" ht="14.25" customHeight="1" x14ac:dyDescent="0.25">
      <c r="A14" s="144">
        <v>7</v>
      </c>
      <c r="B14" s="247" t="s">
        <v>122</v>
      </c>
      <c r="C14" s="16">
        <v>1</v>
      </c>
      <c r="D14" s="175">
        <v>4</v>
      </c>
      <c r="E14" s="13">
        <v>1</v>
      </c>
      <c r="F14" s="13">
        <v>4</v>
      </c>
      <c r="G14" s="263">
        <v>1</v>
      </c>
      <c r="H14" s="13">
        <v>4</v>
      </c>
      <c r="I14" s="13">
        <v>1</v>
      </c>
      <c r="J14" s="224">
        <v>4</v>
      </c>
      <c r="K14" s="70">
        <v>1</v>
      </c>
      <c r="L14" s="14">
        <v>3</v>
      </c>
      <c r="M14" s="13">
        <v>1</v>
      </c>
      <c r="N14" s="14">
        <v>1</v>
      </c>
      <c r="O14" s="13">
        <v>5</v>
      </c>
      <c r="P14" s="15">
        <v>5</v>
      </c>
      <c r="Q14" s="60">
        <f t="shared" si="0"/>
        <v>21</v>
      </c>
      <c r="R14" s="59">
        <f t="shared" si="1"/>
        <v>2</v>
      </c>
      <c r="S14" s="16">
        <v>1</v>
      </c>
      <c r="T14" s="14">
        <v>4</v>
      </c>
      <c r="U14" s="13">
        <v>1</v>
      </c>
      <c r="V14" s="13">
        <v>5</v>
      </c>
      <c r="W14" s="13">
        <v>1</v>
      </c>
      <c r="X14" s="74">
        <v>1</v>
      </c>
      <c r="Y14" s="173">
        <v>1</v>
      </c>
      <c r="Z14" s="13">
        <v>1</v>
      </c>
      <c r="AA14" s="13">
        <v>1</v>
      </c>
      <c r="AB14" s="14">
        <v>1</v>
      </c>
      <c r="AC14" s="13">
        <v>1</v>
      </c>
      <c r="AD14" s="14">
        <v>1</v>
      </c>
      <c r="AE14" s="60">
        <f t="shared" si="2"/>
        <v>39</v>
      </c>
      <c r="AF14" s="59">
        <f t="shared" si="3"/>
        <v>2</v>
      </c>
      <c r="AG14" s="16">
        <v>1</v>
      </c>
      <c r="AH14" s="14">
        <v>4</v>
      </c>
      <c r="AI14" s="167">
        <v>1</v>
      </c>
      <c r="AJ14" s="167">
        <v>1</v>
      </c>
      <c r="AK14" s="27">
        <v>1</v>
      </c>
      <c r="AL14" s="167">
        <v>1</v>
      </c>
      <c r="AM14" s="167">
        <v>1</v>
      </c>
      <c r="AN14" s="95">
        <v>4</v>
      </c>
      <c r="AO14" s="13">
        <v>1</v>
      </c>
      <c r="AP14" s="167">
        <v>5</v>
      </c>
      <c r="AQ14" s="27">
        <v>1</v>
      </c>
      <c r="AR14" s="14">
        <v>1</v>
      </c>
      <c r="AS14" s="167">
        <v>1</v>
      </c>
      <c r="AT14" s="167">
        <v>1</v>
      </c>
      <c r="AU14" s="167">
        <v>1</v>
      </c>
      <c r="AV14" s="167">
        <v>4</v>
      </c>
      <c r="AW14" s="167">
        <v>1</v>
      </c>
      <c r="AX14" s="95">
        <v>1</v>
      </c>
      <c r="AY14" s="19">
        <v>1</v>
      </c>
      <c r="AZ14" s="166">
        <v>1</v>
      </c>
      <c r="BA14" s="166">
        <v>1</v>
      </c>
      <c r="BB14" s="166">
        <v>5</v>
      </c>
      <c r="BC14" s="166">
        <v>1</v>
      </c>
      <c r="BD14" s="166">
        <v>5</v>
      </c>
      <c r="BE14" s="166">
        <v>5</v>
      </c>
      <c r="BF14" s="104">
        <v>5</v>
      </c>
      <c r="BG14" s="166">
        <v>1</v>
      </c>
      <c r="BH14" s="166">
        <v>1</v>
      </c>
      <c r="BI14" s="107">
        <v>5</v>
      </c>
      <c r="BJ14" s="108">
        <v>1</v>
      </c>
      <c r="BK14" s="109">
        <v>5</v>
      </c>
      <c r="BL14" s="33">
        <v>5</v>
      </c>
      <c r="BM14" s="98">
        <f t="shared" si="7"/>
        <v>60</v>
      </c>
      <c r="BN14" s="19">
        <v>15</v>
      </c>
      <c r="BO14" s="166">
        <v>12</v>
      </c>
      <c r="BP14" s="61">
        <f t="shared" si="4"/>
        <v>87</v>
      </c>
      <c r="BQ14" s="62" t="str">
        <f t="shared" si="5"/>
        <v>B+</v>
      </c>
      <c r="BR14" s="168">
        <f t="shared" si="6"/>
        <v>5</v>
      </c>
      <c r="BS14" s="211" t="s">
        <v>313</v>
      </c>
      <c r="BT14" s="239"/>
      <c r="BU14" s="133"/>
    </row>
    <row r="15" spans="1:73" ht="15.75" customHeight="1" x14ac:dyDescent="0.25">
      <c r="A15" s="144">
        <v>8</v>
      </c>
      <c r="B15" s="191" t="s">
        <v>123</v>
      </c>
      <c r="C15" s="16">
        <v>1</v>
      </c>
      <c r="D15" s="175"/>
      <c r="E15" s="13">
        <v>1</v>
      </c>
      <c r="F15" s="13">
        <v>1</v>
      </c>
      <c r="G15" s="250">
        <v>1</v>
      </c>
      <c r="H15" s="13"/>
      <c r="I15" s="13">
        <v>1</v>
      </c>
      <c r="J15" s="224"/>
      <c r="K15" s="70"/>
      <c r="L15" s="14"/>
      <c r="M15" s="13">
        <v>1</v>
      </c>
      <c r="N15" s="14"/>
      <c r="O15" s="13">
        <v>5</v>
      </c>
      <c r="P15" s="15">
        <v>4</v>
      </c>
      <c r="Q15" s="60">
        <f t="shared" si="0"/>
        <v>15</v>
      </c>
      <c r="R15" s="59">
        <f t="shared" si="1"/>
        <v>2</v>
      </c>
      <c r="S15" s="16">
        <v>1</v>
      </c>
      <c r="T15" s="14">
        <v>3</v>
      </c>
      <c r="U15" s="13"/>
      <c r="V15" s="13">
        <v>5</v>
      </c>
      <c r="W15" s="13"/>
      <c r="X15" s="74"/>
      <c r="Y15" s="173"/>
      <c r="Z15" s="13">
        <v>5</v>
      </c>
      <c r="AA15" s="13">
        <v>1</v>
      </c>
      <c r="AB15" s="14"/>
      <c r="AC15" s="13"/>
      <c r="AD15" s="14"/>
      <c r="AE15" s="60">
        <f t="shared" si="2"/>
        <v>30</v>
      </c>
      <c r="AF15" s="59">
        <f t="shared" si="3"/>
        <v>2</v>
      </c>
      <c r="AG15" s="16">
        <v>1</v>
      </c>
      <c r="AH15" s="14">
        <v>4</v>
      </c>
      <c r="AI15" s="167"/>
      <c r="AJ15" s="167"/>
      <c r="AK15" s="27"/>
      <c r="AL15" s="167"/>
      <c r="AM15" s="167"/>
      <c r="AN15" s="95">
        <v>4</v>
      </c>
      <c r="AO15" s="13"/>
      <c r="AP15" s="27" t="s">
        <v>301</v>
      </c>
      <c r="AQ15" s="27">
        <v>1</v>
      </c>
      <c r="AR15" s="14">
        <v>5</v>
      </c>
      <c r="AS15" s="167">
        <v>1</v>
      </c>
      <c r="AT15" s="167">
        <v>4</v>
      </c>
      <c r="AU15" s="167">
        <v>1</v>
      </c>
      <c r="AV15" s="167">
        <v>4</v>
      </c>
      <c r="AW15" s="167">
        <v>1</v>
      </c>
      <c r="AX15" s="95">
        <v>1</v>
      </c>
      <c r="AY15" s="19"/>
      <c r="AZ15" s="166"/>
      <c r="BA15" s="166"/>
      <c r="BB15" s="166"/>
      <c r="BC15" s="166"/>
      <c r="BD15" s="166"/>
      <c r="BE15" s="166"/>
      <c r="BF15" s="104"/>
      <c r="BG15" s="166"/>
      <c r="BH15" s="166"/>
      <c r="BI15" s="107"/>
      <c r="BJ15" s="108"/>
      <c r="BK15" s="109"/>
      <c r="BL15" s="33"/>
      <c r="BM15" s="98">
        <f t="shared" si="7"/>
        <v>57</v>
      </c>
      <c r="BN15" s="19"/>
      <c r="BO15" s="166"/>
      <c r="BP15" s="61">
        <f t="shared" si="4"/>
        <v>57</v>
      </c>
      <c r="BQ15" s="62" t="str">
        <f t="shared" si="5"/>
        <v>E</v>
      </c>
      <c r="BR15" s="168">
        <f t="shared" si="6"/>
        <v>3</v>
      </c>
      <c r="BS15" s="211" t="s">
        <v>308</v>
      </c>
      <c r="BT15" s="123"/>
      <c r="BU15" s="133"/>
    </row>
    <row r="16" spans="1:73" ht="15.75" customHeight="1" x14ac:dyDescent="0.25">
      <c r="A16" s="145">
        <v>9</v>
      </c>
      <c r="B16" s="191" t="s">
        <v>124</v>
      </c>
      <c r="C16" s="16">
        <v>1</v>
      </c>
      <c r="D16" s="13"/>
      <c r="E16" s="13"/>
      <c r="F16" s="13">
        <v>1</v>
      </c>
      <c r="G16" s="263"/>
      <c r="H16" s="13"/>
      <c r="I16" s="13"/>
      <c r="J16" s="74"/>
      <c r="K16" s="70"/>
      <c r="L16" s="14"/>
      <c r="M16" s="222"/>
      <c r="N16" s="14"/>
      <c r="O16" s="223"/>
      <c r="P16" s="15"/>
      <c r="Q16" s="60">
        <f t="shared" si="0"/>
        <v>2</v>
      </c>
      <c r="R16" s="59">
        <f t="shared" si="1"/>
        <v>0</v>
      </c>
      <c r="S16" s="30">
        <v>1</v>
      </c>
      <c r="T16" s="14"/>
      <c r="U16" s="167"/>
      <c r="V16" s="13"/>
      <c r="W16" s="67"/>
      <c r="X16" s="74"/>
      <c r="Y16" s="173"/>
      <c r="Z16" s="13"/>
      <c r="AA16" s="67"/>
      <c r="AB16" s="14"/>
      <c r="AC16" s="167"/>
      <c r="AD16" s="14"/>
      <c r="AE16" s="60">
        <f t="shared" si="2"/>
        <v>3</v>
      </c>
      <c r="AF16" s="59">
        <f t="shared" si="3"/>
        <v>0</v>
      </c>
      <c r="AG16" s="30"/>
      <c r="AH16" s="14"/>
      <c r="AI16" s="167"/>
      <c r="AJ16" s="167"/>
      <c r="AK16" s="27"/>
      <c r="AL16" s="167"/>
      <c r="AM16" s="167"/>
      <c r="AN16" s="95"/>
      <c r="AO16" s="13"/>
      <c r="AP16" s="167"/>
      <c r="AQ16" s="27"/>
      <c r="AR16" s="14"/>
      <c r="AS16" s="167"/>
      <c r="AT16" s="167"/>
      <c r="AU16" s="167"/>
      <c r="AV16" s="167"/>
      <c r="AW16" s="167"/>
      <c r="AX16" s="95"/>
      <c r="AY16" s="19"/>
      <c r="AZ16" s="166"/>
      <c r="BA16" s="166"/>
      <c r="BB16" s="166"/>
      <c r="BC16" s="166"/>
      <c r="BD16" s="166"/>
      <c r="BE16" s="166"/>
      <c r="BF16" s="104"/>
      <c r="BG16" s="166"/>
      <c r="BH16" s="166"/>
      <c r="BI16" s="107"/>
      <c r="BJ16" s="108"/>
      <c r="BK16" s="109"/>
      <c r="BL16" s="33"/>
      <c r="BM16" s="98">
        <f t="shared" si="7"/>
        <v>3</v>
      </c>
      <c r="BN16" s="19"/>
      <c r="BO16" s="166"/>
      <c r="BP16" s="61">
        <f t="shared" si="4"/>
        <v>3</v>
      </c>
      <c r="BQ16" s="62" t="str">
        <f t="shared" si="5"/>
        <v>F</v>
      </c>
      <c r="BR16" s="168">
        <f t="shared" si="6"/>
        <v>2</v>
      </c>
      <c r="BS16" s="124" t="s">
        <v>207</v>
      </c>
      <c r="BT16" s="123"/>
      <c r="BU16" s="133"/>
    </row>
    <row r="17" spans="1:73" ht="15.75" customHeight="1" x14ac:dyDescent="0.25">
      <c r="A17" s="188">
        <v>10</v>
      </c>
      <c r="B17" s="191" t="s">
        <v>125</v>
      </c>
      <c r="C17" s="16">
        <v>1</v>
      </c>
      <c r="D17" s="13">
        <v>4</v>
      </c>
      <c r="E17" s="13">
        <v>1</v>
      </c>
      <c r="F17" s="13">
        <v>4</v>
      </c>
      <c r="G17" s="250">
        <v>1</v>
      </c>
      <c r="H17" s="13">
        <v>4</v>
      </c>
      <c r="I17" s="13">
        <v>1</v>
      </c>
      <c r="J17" s="74"/>
      <c r="K17" s="70"/>
      <c r="L17" s="14">
        <v>4</v>
      </c>
      <c r="M17" s="222">
        <v>1</v>
      </c>
      <c r="N17" s="14"/>
      <c r="O17" s="223">
        <v>4</v>
      </c>
      <c r="P17" s="14">
        <v>5</v>
      </c>
      <c r="Q17" s="60">
        <f t="shared" si="0"/>
        <v>21</v>
      </c>
      <c r="R17" s="59">
        <f t="shared" si="1"/>
        <v>2</v>
      </c>
      <c r="S17" s="16">
        <v>1</v>
      </c>
      <c r="T17" s="14"/>
      <c r="U17" s="13">
        <v>1</v>
      </c>
      <c r="V17" s="13"/>
      <c r="W17" s="13"/>
      <c r="X17" s="74">
        <v>5</v>
      </c>
      <c r="Y17" s="173"/>
      <c r="Z17" s="13"/>
      <c r="AA17" s="67">
        <v>1</v>
      </c>
      <c r="AB17" s="14"/>
      <c r="AC17" s="167">
        <v>1</v>
      </c>
      <c r="AD17" s="14"/>
      <c r="AE17" s="60">
        <f t="shared" si="2"/>
        <v>30</v>
      </c>
      <c r="AF17" s="59">
        <f t="shared" si="3"/>
        <v>2</v>
      </c>
      <c r="AG17" s="30"/>
      <c r="AH17" s="14">
        <v>4</v>
      </c>
      <c r="AI17" s="167"/>
      <c r="AJ17" s="167"/>
      <c r="AK17" s="27">
        <v>1</v>
      </c>
      <c r="AL17" s="167">
        <v>5</v>
      </c>
      <c r="AM17" s="167">
        <v>1</v>
      </c>
      <c r="AN17" s="95"/>
      <c r="AO17" s="13">
        <v>1</v>
      </c>
      <c r="AP17" s="167">
        <v>5</v>
      </c>
      <c r="AQ17" s="27"/>
      <c r="AR17" s="14"/>
      <c r="AS17" s="167">
        <v>1</v>
      </c>
      <c r="AT17" s="167">
        <v>5</v>
      </c>
      <c r="AU17" s="167">
        <v>1</v>
      </c>
      <c r="AV17" s="167">
        <v>5</v>
      </c>
      <c r="AW17" s="167">
        <v>1</v>
      </c>
      <c r="AX17" s="95"/>
      <c r="AY17" s="19"/>
      <c r="AZ17" s="166"/>
      <c r="BA17" s="166"/>
      <c r="BB17" s="166">
        <v>5</v>
      </c>
      <c r="BC17" s="166">
        <v>3</v>
      </c>
      <c r="BD17" s="166">
        <v>5</v>
      </c>
      <c r="BE17" s="166">
        <v>5</v>
      </c>
      <c r="BF17" s="104">
        <v>5</v>
      </c>
      <c r="BG17" s="166"/>
      <c r="BH17" s="166"/>
      <c r="BI17" s="107">
        <v>5</v>
      </c>
      <c r="BJ17" s="108"/>
      <c r="BK17" s="109">
        <v>5</v>
      </c>
      <c r="BL17" s="33">
        <v>5</v>
      </c>
      <c r="BM17" s="98">
        <f t="shared" si="7"/>
        <v>60</v>
      </c>
      <c r="BN17" s="19">
        <v>15</v>
      </c>
      <c r="BO17" s="166"/>
      <c r="BP17" s="61">
        <f t="shared" si="4"/>
        <v>75</v>
      </c>
      <c r="BQ17" s="62" t="str">
        <f t="shared" si="5"/>
        <v>C</v>
      </c>
      <c r="BR17" s="168">
        <f t="shared" si="6"/>
        <v>4</v>
      </c>
      <c r="BS17" s="211" t="s">
        <v>306</v>
      </c>
      <c r="BT17" s="123"/>
      <c r="BU17" s="133"/>
    </row>
    <row r="18" spans="1:73" ht="15.75" customHeight="1" x14ac:dyDescent="0.25">
      <c r="A18" s="189">
        <v>11</v>
      </c>
      <c r="B18" s="191" t="s">
        <v>344</v>
      </c>
      <c r="C18" s="92">
        <v>1</v>
      </c>
      <c r="D18" s="175">
        <v>4</v>
      </c>
      <c r="E18" s="175">
        <v>1</v>
      </c>
      <c r="F18" s="175">
        <v>4</v>
      </c>
      <c r="G18" s="248"/>
      <c r="H18" s="175">
        <v>4</v>
      </c>
      <c r="I18" s="175">
        <v>1</v>
      </c>
      <c r="J18" s="224">
        <v>5</v>
      </c>
      <c r="K18" s="225">
        <v>1</v>
      </c>
      <c r="L18" s="175">
        <v>4</v>
      </c>
      <c r="M18" s="175">
        <v>1</v>
      </c>
      <c r="N18" s="175"/>
      <c r="O18" s="175">
        <v>5</v>
      </c>
      <c r="P18" s="175">
        <v>5</v>
      </c>
      <c r="Q18" s="60">
        <f t="shared" si="0"/>
        <v>21</v>
      </c>
      <c r="R18" s="59">
        <f t="shared" si="1"/>
        <v>2</v>
      </c>
      <c r="S18" s="19">
        <v>1</v>
      </c>
      <c r="T18" s="166">
        <v>4</v>
      </c>
      <c r="U18" s="166">
        <v>1</v>
      </c>
      <c r="V18" s="66">
        <v>5</v>
      </c>
      <c r="W18" s="66">
        <v>1</v>
      </c>
      <c r="X18" s="88"/>
      <c r="Y18" s="85">
        <v>1</v>
      </c>
      <c r="Z18" s="66"/>
      <c r="AA18" s="66"/>
      <c r="AB18" s="166"/>
      <c r="AC18" s="166">
        <v>1</v>
      </c>
      <c r="AD18" s="166"/>
      <c r="AE18" s="60">
        <f t="shared" si="2"/>
        <v>35</v>
      </c>
      <c r="AF18" s="59">
        <f t="shared" si="3"/>
        <v>2</v>
      </c>
      <c r="AG18" s="19">
        <v>1</v>
      </c>
      <c r="AH18" s="166">
        <v>5</v>
      </c>
      <c r="AI18" s="166"/>
      <c r="AJ18" s="166"/>
      <c r="AK18" s="248"/>
      <c r="AL18" s="166">
        <v>5</v>
      </c>
      <c r="AM18" s="166"/>
      <c r="AN18" s="169">
        <v>5</v>
      </c>
      <c r="AO18" s="175">
        <v>1</v>
      </c>
      <c r="AP18" s="166">
        <v>5</v>
      </c>
      <c r="AQ18" s="248"/>
      <c r="AR18" s="166">
        <v>1</v>
      </c>
      <c r="AS18" s="166">
        <v>1</v>
      </c>
      <c r="AT18" s="166"/>
      <c r="AU18" s="166">
        <v>1</v>
      </c>
      <c r="AV18" s="166">
        <v>4</v>
      </c>
      <c r="AW18" s="166"/>
      <c r="AX18" s="169">
        <v>1</v>
      </c>
      <c r="AY18" s="19"/>
      <c r="AZ18" s="166"/>
      <c r="BA18" s="166"/>
      <c r="BB18" s="166">
        <v>5</v>
      </c>
      <c r="BC18" s="166"/>
      <c r="BD18" s="166">
        <v>5</v>
      </c>
      <c r="BE18" s="166">
        <v>5</v>
      </c>
      <c r="BF18" s="104">
        <v>5</v>
      </c>
      <c r="BG18" s="166"/>
      <c r="BH18" s="166"/>
      <c r="BI18" s="107">
        <v>5</v>
      </c>
      <c r="BJ18" s="108"/>
      <c r="BK18" s="109">
        <v>5</v>
      </c>
      <c r="BL18" s="33">
        <v>5</v>
      </c>
      <c r="BM18" s="98">
        <f t="shared" si="7"/>
        <v>60</v>
      </c>
      <c r="BN18" s="19">
        <v>15</v>
      </c>
      <c r="BO18" s="166"/>
      <c r="BP18" s="61">
        <f t="shared" si="4"/>
        <v>75</v>
      </c>
      <c r="BQ18" s="62" t="str">
        <f t="shared" si="5"/>
        <v>C</v>
      </c>
      <c r="BR18" s="168">
        <f t="shared" si="6"/>
        <v>4</v>
      </c>
      <c r="BS18" s="211" t="s">
        <v>312</v>
      </c>
      <c r="BT18" s="239"/>
      <c r="BU18" s="133"/>
    </row>
    <row r="19" spans="1:73" ht="15.75" customHeight="1" x14ac:dyDescent="0.25">
      <c r="A19" s="189">
        <v>12</v>
      </c>
      <c r="B19" s="191" t="s">
        <v>126</v>
      </c>
      <c r="C19" s="92">
        <v>1</v>
      </c>
      <c r="D19" s="175">
        <v>4</v>
      </c>
      <c r="E19" s="175">
        <v>1</v>
      </c>
      <c r="F19" s="175">
        <v>4</v>
      </c>
      <c r="G19" s="248"/>
      <c r="H19" s="175">
        <v>4</v>
      </c>
      <c r="I19" s="175"/>
      <c r="J19" s="224"/>
      <c r="K19" s="225"/>
      <c r="L19" s="175"/>
      <c r="M19" s="175">
        <v>1</v>
      </c>
      <c r="N19" s="175">
        <v>5</v>
      </c>
      <c r="O19" s="175">
        <v>5</v>
      </c>
      <c r="P19" s="175">
        <v>5</v>
      </c>
      <c r="Q19" s="60">
        <f t="shared" si="0"/>
        <v>21</v>
      </c>
      <c r="R19" s="59">
        <f t="shared" si="1"/>
        <v>2</v>
      </c>
      <c r="S19" s="19"/>
      <c r="T19" s="166">
        <v>3</v>
      </c>
      <c r="U19" s="166">
        <v>1</v>
      </c>
      <c r="V19" s="66">
        <v>4</v>
      </c>
      <c r="W19" s="66">
        <v>1</v>
      </c>
      <c r="X19" s="88"/>
      <c r="Y19" s="85">
        <v>1</v>
      </c>
      <c r="Z19" s="66"/>
      <c r="AA19" s="66">
        <v>1</v>
      </c>
      <c r="AB19" s="166"/>
      <c r="AC19" s="166"/>
      <c r="AD19" s="166"/>
      <c r="AE19" s="60">
        <f t="shared" si="2"/>
        <v>32</v>
      </c>
      <c r="AF19" s="59">
        <f t="shared" si="3"/>
        <v>2</v>
      </c>
      <c r="AG19" s="19"/>
      <c r="AH19" s="166">
        <v>4</v>
      </c>
      <c r="AI19" s="166"/>
      <c r="AJ19" s="166"/>
      <c r="AK19" s="248"/>
      <c r="AL19" s="166">
        <v>4</v>
      </c>
      <c r="AM19" s="166"/>
      <c r="AN19" s="169">
        <v>4</v>
      </c>
      <c r="AO19" s="175">
        <v>1</v>
      </c>
      <c r="AP19" s="166">
        <v>4</v>
      </c>
      <c r="AQ19" s="248">
        <v>1</v>
      </c>
      <c r="AR19" s="166">
        <v>5</v>
      </c>
      <c r="AS19" s="166"/>
      <c r="AT19" s="166">
        <v>4</v>
      </c>
      <c r="AU19" s="166"/>
      <c r="AV19" s="166">
        <v>3</v>
      </c>
      <c r="AW19" s="166"/>
      <c r="AX19" s="169">
        <v>1</v>
      </c>
      <c r="AY19" s="19"/>
      <c r="AZ19" s="166"/>
      <c r="BA19" s="166"/>
      <c r="BB19" s="166"/>
      <c r="BC19" s="166"/>
      <c r="BD19" s="166"/>
      <c r="BE19" s="166"/>
      <c r="BF19" s="104"/>
      <c r="BG19" s="166"/>
      <c r="BH19" s="166"/>
      <c r="BI19" s="107"/>
      <c r="BJ19" s="108"/>
      <c r="BK19" s="109"/>
      <c r="BL19" s="33"/>
      <c r="BM19" s="98">
        <f t="shared" si="7"/>
        <v>60</v>
      </c>
      <c r="BN19" s="19"/>
      <c r="BO19" s="166"/>
      <c r="BP19" s="61">
        <f t="shared" si="4"/>
        <v>60</v>
      </c>
      <c r="BQ19" s="62" t="str">
        <f t="shared" si="5"/>
        <v>D-</v>
      </c>
      <c r="BR19" s="168">
        <f t="shared" si="6"/>
        <v>3</v>
      </c>
      <c r="BS19" s="211" t="s">
        <v>315</v>
      </c>
      <c r="BT19" s="239"/>
      <c r="BU19" s="133"/>
    </row>
    <row r="20" spans="1:73" ht="15.75" customHeight="1" x14ac:dyDescent="0.25">
      <c r="A20" s="189">
        <v>13</v>
      </c>
      <c r="B20" s="191" t="s">
        <v>127</v>
      </c>
      <c r="C20" s="92">
        <v>1</v>
      </c>
      <c r="D20" s="175">
        <v>4</v>
      </c>
      <c r="E20" s="175"/>
      <c r="F20" s="175">
        <v>4</v>
      </c>
      <c r="G20" s="248"/>
      <c r="H20" s="175">
        <v>4</v>
      </c>
      <c r="I20" s="175"/>
      <c r="J20" s="224"/>
      <c r="K20" s="225"/>
      <c r="L20" s="175">
        <v>5</v>
      </c>
      <c r="M20" s="175">
        <v>1</v>
      </c>
      <c r="N20" s="20"/>
      <c r="O20" s="20">
        <v>5</v>
      </c>
      <c r="P20" s="20">
        <v>5</v>
      </c>
      <c r="Q20" s="60">
        <f t="shared" si="0"/>
        <v>21</v>
      </c>
      <c r="R20" s="59">
        <f t="shared" si="1"/>
        <v>2</v>
      </c>
      <c r="S20" s="89"/>
      <c r="T20" s="13"/>
      <c r="U20" s="20">
        <v>1</v>
      </c>
      <c r="V20" s="20">
        <v>4</v>
      </c>
      <c r="W20" s="20"/>
      <c r="X20" s="90"/>
      <c r="Y20" s="85">
        <v>1</v>
      </c>
      <c r="Z20" s="66"/>
      <c r="AA20" s="66"/>
      <c r="AB20" s="166"/>
      <c r="AC20" s="166"/>
      <c r="AD20" s="166"/>
      <c r="AE20" s="60">
        <f t="shared" si="2"/>
        <v>27</v>
      </c>
      <c r="AF20" s="59">
        <f t="shared" si="3"/>
        <v>1</v>
      </c>
      <c r="AG20" s="19"/>
      <c r="AH20" s="166">
        <v>4</v>
      </c>
      <c r="AI20" s="166"/>
      <c r="AJ20" s="166"/>
      <c r="AK20" s="248"/>
      <c r="AL20" s="166"/>
      <c r="AM20" s="166"/>
      <c r="AN20" s="169">
        <v>5</v>
      </c>
      <c r="AO20" s="175"/>
      <c r="AP20" s="248" t="s">
        <v>299</v>
      </c>
      <c r="AQ20" s="248"/>
      <c r="AR20" s="166"/>
      <c r="AS20" s="166">
        <v>1</v>
      </c>
      <c r="AT20" s="166"/>
      <c r="AU20" s="166"/>
      <c r="AV20" s="166">
        <v>4</v>
      </c>
      <c r="AW20" s="166"/>
      <c r="AX20" s="169"/>
      <c r="AY20" s="19"/>
      <c r="AZ20" s="166"/>
      <c r="BA20" s="166"/>
      <c r="BB20" s="166"/>
      <c r="BC20" s="166"/>
      <c r="BD20" s="166"/>
      <c r="BE20" s="166"/>
      <c r="BF20" s="104"/>
      <c r="BG20" s="166"/>
      <c r="BH20" s="166"/>
      <c r="BI20" s="107"/>
      <c r="BJ20" s="108"/>
      <c r="BK20" s="109"/>
      <c r="BL20" s="33"/>
      <c r="BM20" s="98">
        <f t="shared" si="7"/>
        <v>41</v>
      </c>
      <c r="BN20" s="19">
        <v>10</v>
      </c>
      <c r="BO20" s="166"/>
      <c r="BP20" s="61">
        <f t="shared" si="4"/>
        <v>51</v>
      </c>
      <c r="BQ20" s="62" t="str">
        <f t="shared" si="5"/>
        <v>E</v>
      </c>
      <c r="BR20" s="168">
        <f t="shared" si="6"/>
        <v>3</v>
      </c>
      <c r="BS20" s="211" t="s">
        <v>309</v>
      </c>
      <c r="BT20" s="239"/>
      <c r="BU20" s="133"/>
    </row>
    <row r="21" spans="1:73" ht="15.75" customHeight="1" x14ac:dyDescent="0.25">
      <c r="A21" s="189">
        <v>14</v>
      </c>
      <c r="B21" s="191" t="s">
        <v>128</v>
      </c>
      <c r="C21" s="21"/>
      <c r="D21" s="22"/>
      <c r="E21" s="22">
        <v>1</v>
      </c>
      <c r="F21" s="22"/>
      <c r="G21" s="264"/>
      <c r="H21" s="22"/>
      <c r="I21" s="22">
        <v>1</v>
      </c>
      <c r="J21" s="75"/>
      <c r="K21" s="72"/>
      <c r="L21" s="22"/>
      <c r="M21" s="22"/>
      <c r="N21" s="175"/>
      <c r="O21" s="175"/>
      <c r="P21" s="175"/>
      <c r="Q21" s="60">
        <f t="shared" si="0"/>
        <v>2</v>
      </c>
      <c r="R21" s="59">
        <f t="shared" si="1"/>
        <v>0</v>
      </c>
      <c r="S21" s="55"/>
      <c r="T21" s="26"/>
      <c r="U21" s="166"/>
      <c r="V21" s="166">
        <v>4</v>
      </c>
      <c r="W21" s="166"/>
      <c r="X21" s="33"/>
      <c r="Y21" s="174">
        <v>1</v>
      </c>
      <c r="Z21" s="166"/>
      <c r="AA21" s="166">
        <v>1</v>
      </c>
      <c r="AB21" s="166"/>
      <c r="AC21" s="166">
        <v>1</v>
      </c>
      <c r="AD21" s="166"/>
      <c r="AE21" s="60">
        <f t="shared" si="2"/>
        <v>9</v>
      </c>
      <c r="AF21" s="59">
        <f t="shared" si="3"/>
        <v>0</v>
      </c>
      <c r="AG21" s="19"/>
      <c r="AH21" s="166"/>
      <c r="AI21" s="166"/>
      <c r="AJ21" s="166"/>
      <c r="AK21" s="248"/>
      <c r="AL21" s="166"/>
      <c r="AM21" s="166"/>
      <c r="AN21" s="169"/>
      <c r="AO21" s="22"/>
      <c r="AP21" s="166"/>
      <c r="AQ21" s="248"/>
      <c r="AR21" s="166"/>
      <c r="AS21" s="166">
        <v>1</v>
      </c>
      <c r="AT21" s="166"/>
      <c r="AU21" s="166"/>
      <c r="AV21" s="166"/>
      <c r="AW21" s="166"/>
      <c r="AX21" s="169"/>
      <c r="AY21" s="19"/>
      <c r="AZ21" s="166"/>
      <c r="BA21" s="166"/>
      <c r="BB21" s="166"/>
      <c r="BC21" s="166"/>
      <c r="BD21" s="166"/>
      <c r="BE21" s="166"/>
      <c r="BF21" s="104"/>
      <c r="BG21" s="166"/>
      <c r="BH21" s="166"/>
      <c r="BI21" s="107"/>
      <c r="BJ21" s="108"/>
      <c r="BK21" s="109"/>
      <c r="BL21" s="33"/>
      <c r="BM21" s="98">
        <f t="shared" si="7"/>
        <v>10</v>
      </c>
      <c r="BN21" s="19"/>
      <c r="BO21" s="166"/>
      <c r="BP21" s="61">
        <f t="shared" si="4"/>
        <v>10</v>
      </c>
      <c r="BQ21" s="62" t="str">
        <f t="shared" si="5"/>
        <v>F</v>
      </c>
      <c r="BR21" s="168">
        <f t="shared" si="6"/>
        <v>2</v>
      </c>
      <c r="BS21" s="124" t="s">
        <v>230</v>
      </c>
      <c r="BT21" s="123"/>
      <c r="BU21" s="133"/>
    </row>
    <row r="22" spans="1:73" ht="15.75" customHeight="1" x14ac:dyDescent="0.25">
      <c r="A22" s="189">
        <v>15</v>
      </c>
      <c r="B22" s="191" t="s">
        <v>129</v>
      </c>
      <c r="C22" s="92">
        <v>1</v>
      </c>
      <c r="D22" s="175">
        <v>4</v>
      </c>
      <c r="E22" s="175">
        <v>1</v>
      </c>
      <c r="F22" s="175">
        <v>4</v>
      </c>
      <c r="G22" s="248">
        <v>1</v>
      </c>
      <c r="H22" s="175">
        <v>4</v>
      </c>
      <c r="I22" s="175">
        <v>1</v>
      </c>
      <c r="J22" s="224">
        <v>4</v>
      </c>
      <c r="K22" s="225">
        <v>1</v>
      </c>
      <c r="L22" s="175">
        <v>4</v>
      </c>
      <c r="M22" s="175">
        <v>1</v>
      </c>
      <c r="N22" s="20">
        <v>1</v>
      </c>
      <c r="O22" s="20">
        <v>5</v>
      </c>
      <c r="P22" s="20">
        <v>4</v>
      </c>
      <c r="Q22" s="60">
        <f t="shared" si="0"/>
        <v>21</v>
      </c>
      <c r="R22" s="59">
        <f t="shared" si="1"/>
        <v>2</v>
      </c>
      <c r="S22" s="16">
        <v>1</v>
      </c>
      <c r="T22" s="27">
        <v>4</v>
      </c>
      <c r="U22" s="166">
        <v>1</v>
      </c>
      <c r="V22" s="166">
        <v>5</v>
      </c>
      <c r="W22" s="13">
        <v>1</v>
      </c>
      <c r="X22" s="33">
        <v>1</v>
      </c>
      <c r="Y22" s="174">
        <v>1</v>
      </c>
      <c r="Z22" s="166">
        <v>4</v>
      </c>
      <c r="AA22" s="166">
        <v>1</v>
      </c>
      <c r="AB22" s="166">
        <v>1</v>
      </c>
      <c r="AC22" s="166">
        <v>1</v>
      </c>
      <c r="AD22" s="166">
        <v>1</v>
      </c>
      <c r="AE22" s="60">
        <f t="shared" si="2"/>
        <v>39</v>
      </c>
      <c r="AF22" s="59">
        <f t="shared" si="3"/>
        <v>2</v>
      </c>
      <c r="AG22" s="19">
        <v>1</v>
      </c>
      <c r="AH22" s="166">
        <v>4</v>
      </c>
      <c r="AI22" s="166">
        <v>1</v>
      </c>
      <c r="AJ22" s="166">
        <v>1</v>
      </c>
      <c r="AK22" s="248">
        <v>1</v>
      </c>
      <c r="AL22" s="166">
        <v>5</v>
      </c>
      <c r="AM22" s="166">
        <v>1</v>
      </c>
      <c r="AN22" s="169">
        <v>1</v>
      </c>
      <c r="AO22" s="175">
        <v>1</v>
      </c>
      <c r="AP22" s="166">
        <v>5</v>
      </c>
      <c r="AQ22" s="248">
        <v>1</v>
      </c>
      <c r="AR22" s="166">
        <v>5</v>
      </c>
      <c r="AS22" s="166">
        <v>1</v>
      </c>
      <c r="AT22" s="166">
        <v>1</v>
      </c>
      <c r="AU22" s="166">
        <v>1</v>
      </c>
      <c r="AV22" s="166">
        <v>4</v>
      </c>
      <c r="AW22" s="166">
        <v>1</v>
      </c>
      <c r="AX22" s="169">
        <v>2</v>
      </c>
      <c r="AY22" s="19">
        <v>1</v>
      </c>
      <c r="AZ22" s="166">
        <v>1</v>
      </c>
      <c r="BA22" s="166">
        <v>1</v>
      </c>
      <c r="BB22" s="166">
        <v>5</v>
      </c>
      <c r="BC22" s="166">
        <v>1</v>
      </c>
      <c r="BD22" s="166">
        <v>5</v>
      </c>
      <c r="BE22" s="166">
        <v>5</v>
      </c>
      <c r="BF22" s="104">
        <v>5</v>
      </c>
      <c r="BG22" s="166">
        <v>1</v>
      </c>
      <c r="BH22" s="166">
        <v>1</v>
      </c>
      <c r="BI22" s="107">
        <v>5</v>
      </c>
      <c r="BJ22" s="108">
        <v>1</v>
      </c>
      <c r="BK22" s="109">
        <v>5</v>
      </c>
      <c r="BL22" s="33">
        <v>5</v>
      </c>
      <c r="BM22" s="98">
        <f t="shared" si="7"/>
        <v>60</v>
      </c>
      <c r="BN22" s="19">
        <v>10</v>
      </c>
      <c r="BO22" s="166">
        <v>20</v>
      </c>
      <c r="BP22" s="61">
        <f t="shared" si="4"/>
        <v>90</v>
      </c>
      <c r="BQ22" s="62" t="str">
        <f t="shared" si="5"/>
        <v>A-</v>
      </c>
      <c r="BR22" s="168">
        <f t="shared" si="6"/>
        <v>5</v>
      </c>
      <c r="BS22" s="245" t="s">
        <v>282</v>
      </c>
      <c r="BT22" s="255"/>
      <c r="BU22" s="259"/>
    </row>
    <row r="23" spans="1:73" ht="15.75" customHeight="1" x14ac:dyDescent="0.25">
      <c r="A23" s="189">
        <v>16</v>
      </c>
      <c r="B23" s="191" t="s">
        <v>130</v>
      </c>
      <c r="C23" s="92">
        <v>1</v>
      </c>
      <c r="D23" s="175">
        <v>4</v>
      </c>
      <c r="E23" s="175">
        <v>1</v>
      </c>
      <c r="F23" s="175">
        <v>4</v>
      </c>
      <c r="G23" s="248">
        <v>1</v>
      </c>
      <c r="H23" s="175">
        <v>4</v>
      </c>
      <c r="I23" s="175">
        <v>1</v>
      </c>
      <c r="J23" s="224">
        <v>5</v>
      </c>
      <c r="K23" s="225">
        <v>1</v>
      </c>
      <c r="L23" s="175">
        <v>5</v>
      </c>
      <c r="M23" s="175">
        <v>1</v>
      </c>
      <c r="N23" s="20">
        <v>5</v>
      </c>
      <c r="O23" s="20">
        <v>5</v>
      </c>
      <c r="P23" s="20">
        <v>5</v>
      </c>
      <c r="Q23" s="60">
        <f t="shared" si="0"/>
        <v>21</v>
      </c>
      <c r="R23" s="59">
        <f t="shared" si="1"/>
        <v>2</v>
      </c>
      <c r="S23" s="16">
        <v>1</v>
      </c>
      <c r="T23" s="167">
        <v>5</v>
      </c>
      <c r="U23" s="166">
        <v>1</v>
      </c>
      <c r="V23" s="166">
        <v>5</v>
      </c>
      <c r="W23" s="13">
        <v>1</v>
      </c>
      <c r="X23" s="33">
        <v>5</v>
      </c>
      <c r="Y23" s="174">
        <v>1</v>
      </c>
      <c r="Z23" s="166">
        <v>5</v>
      </c>
      <c r="AA23" s="166">
        <v>1</v>
      </c>
      <c r="AB23" s="166">
        <v>5</v>
      </c>
      <c r="AC23" s="166">
        <v>1</v>
      </c>
      <c r="AD23" s="166">
        <v>5</v>
      </c>
      <c r="AE23" s="60">
        <f t="shared" si="2"/>
        <v>39</v>
      </c>
      <c r="AF23" s="59">
        <f t="shared" si="3"/>
        <v>2</v>
      </c>
      <c r="AG23" s="19">
        <v>1</v>
      </c>
      <c r="AH23" s="166">
        <v>5</v>
      </c>
      <c r="AI23" s="166">
        <v>1</v>
      </c>
      <c r="AJ23" s="166">
        <v>5</v>
      </c>
      <c r="AK23" s="248">
        <v>1</v>
      </c>
      <c r="AL23" s="166">
        <v>5</v>
      </c>
      <c r="AM23" s="166">
        <v>1</v>
      </c>
      <c r="AN23" s="169">
        <v>5</v>
      </c>
      <c r="AO23" s="175">
        <v>1</v>
      </c>
      <c r="AP23" s="166">
        <v>5</v>
      </c>
      <c r="AQ23" s="248">
        <v>1</v>
      </c>
      <c r="AR23" s="166">
        <v>5</v>
      </c>
      <c r="AS23" s="166">
        <v>1</v>
      </c>
      <c r="AT23" s="166">
        <v>5</v>
      </c>
      <c r="AU23" s="166">
        <v>1</v>
      </c>
      <c r="AV23" s="166">
        <v>5</v>
      </c>
      <c r="AW23" s="166">
        <v>1</v>
      </c>
      <c r="AX23" s="169">
        <v>5</v>
      </c>
      <c r="AY23" s="19">
        <v>5</v>
      </c>
      <c r="AZ23" s="166">
        <v>5</v>
      </c>
      <c r="BA23" s="166">
        <v>5</v>
      </c>
      <c r="BB23" s="166">
        <v>5</v>
      </c>
      <c r="BC23" s="166">
        <v>5</v>
      </c>
      <c r="BD23" s="166">
        <v>5</v>
      </c>
      <c r="BE23" s="166">
        <v>5</v>
      </c>
      <c r="BF23" s="104">
        <v>5</v>
      </c>
      <c r="BG23" s="166">
        <v>5</v>
      </c>
      <c r="BH23" s="166">
        <v>5</v>
      </c>
      <c r="BI23" s="107">
        <v>5</v>
      </c>
      <c r="BJ23" s="108">
        <v>5</v>
      </c>
      <c r="BK23" s="109">
        <v>5</v>
      </c>
      <c r="BL23" s="33">
        <v>5</v>
      </c>
      <c r="BM23" s="98">
        <f t="shared" si="7"/>
        <v>60</v>
      </c>
      <c r="BN23" s="19">
        <v>15</v>
      </c>
      <c r="BO23" s="166">
        <v>20</v>
      </c>
      <c r="BP23" s="61">
        <f t="shared" si="4"/>
        <v>95</v>
      </c>
      <c r="BQ23" s="62" t="str">
        <f t="shared" si="5"/>
        <v>A</v>
      </c>
      <c r="BR23" s="168">
        <f t="shared" si="6"/>
        <v>5</v>
      </c>
      <c r="BS23" s="245" t="s">
        <v>288</v>
      </c>
      <c r="BT23" s="255"/>
      <c r="BU23" s="259"/>
    </row>
    <row r="24" spans="1:73" ht="15.75" customHeight="1" x14ac:dyDescent="0.25">
      <c r="A24" s="189">
        <v>17</v>
      </c>
      <c r="B24" s="191" t="s">
        <v>131</v>
      </c>
      <c r="C24" s="92">
        <v>1</v>
      </c>
      <c r="D24" s="175">
        <v>4</v>
      </c>
      <c r="E24" s="175"/>
      <c r="F24" s="175">
        <v>4</v>
      </c>
      <c r="G24" s="248"/>
      <c r="H24" s="175">
        <v>4</v>
      </c>
      <c r="I24" s="175"/>
      <c r="J24" s="224"/>
      <c r="K24" s="225"/>
      <c r="L24" s="175"/>
      <c r="M24" s="175">
        <v>1</v>
      </c>
      <c r="N24" s="23"/>
      <c r="O24" s="23"/>
      <c r="P24" s="23">
        <v>4</v>
      </c>
      <c r="Q24" s="60">
        <f t="shared" si="0"/>
        <v>18</v>
      </c>
      <c r="R24" s="59">
        <f t="shared" si="1"/>
        <v>2</v>
      </c>
      <c r="S24" s="16"/>
      <c r="T24" s="167"/>
      <c r="U24" s="166">
        <v>1</v>
      </c>
      <c r="V24" s="166"/>
      <c r="W24" s="13"/>
      <c r="X24" s="33"/>
      <c r="Y24" s="174">
        <v>1</v>
      </c>
      <c r="Z24" s="166"/>
      <c r="AA24" s="166">
        <v>1</v>
      </c>
      <c r="AB24" s="166"/>
      <c r="AC24" s="166"/>
      <c r="AD24" s="166"/>
      <c r="AE24" s="60">
        <f t="shared" si="2"/>
        <v>21</v>
      </c>
      <c r="AF24" s="59">
        <f t="shared" si="3"/>
        <v>1</v>
      </c>
      <c r="AG24" s="19"/>
      <c r="AH24" s="166"/>
      <c r="AI24" s="166"/>
      <c r="AJ24" s="166"/>
      <c r="AK24" s="248"/>
      <c r="AL24" s="166">
        <v>4</v>
      </c>
      <c r="AM24" s="166"/>
      <c r="AN24" s="169"/>
      <c r="AO24" s="175">
        <v>1</v>
      </c>
      <c r="AP24" s="166"/>
      <c r="AQ24" s="248"/>
      <c r="AR24" s="166"/>
      <c r="AS24" s="166"/>
      <c r="AT24" s="166"/>
      <c r="AU24" s="166"/>
      <c r="AV24" s="166"/>
      <c r="AW24" s="166"/>
      <c r="AX24" s="169"/>
      <c r="AY24" s="19"/>
      <c r="AZ24" s="166"/>
      <c r="BA24" s="166"/>
      <c r="BB24" s="166"/>
      <c r="BC24" s="166"/>
      <c r="BD24" s="166"/>
      <c r="BE24" s="166"/>
      <c r="BF24" s="104"/>
      <c r="BG24" s="166"/>
      <c r="BH24" s="166"/>
      <c r="BI24" s="107"/>
      <c r="BJ24" s="108"/>
      <c r="BK24" s="109"/>
      <c r="BL24" s="33"/>
      <c r="BM24" s="98">
        <f t="shared" si="7"/>
        <v>26</v>
      </c>
      <c r="BN24" s="19"/>
      <c r="BO24" s="166"/>
      <c r="BP24" s="61">
        <f t="shared" si="4"/>
        <v>26</v>
      </c>
      <c r="BQ24" s="62" t="str">
        <f t="shared" si="5"/>
        <v>FX</v>
      </c>
      <c r="BR24" s="168">
        <f t="shared" si="6"/>
        <v>2</v>
      </c>
      <c r="BS24" s="124" t="s">
        <v>232</v>
      </c>
      <c r="BT24" s="123"/>
      <c r="BU24" s="133"/>
    </row>
    <row r="25" spans="1:73" ht="15.75" customHeight="1" x14ac:dyDescent="0.25">
      <c r="A25" s="189">
        <v>18</v>
      </c>
      <c r="B25" s="247" t="s">
        <v>133</v>
      </c>
      <c r="C25" s="92">
        <v>1</v>
      </c>
      <c r="D25" s="175">
        <v>4</v>
      </c>
      <c r="E25" s="175">
        <v>1</v>
      </c>
      <c r="F25" s="175">
        <v>4</v>
      </c>
      <c r="G25" s="248">
        <v>1</v>
      </c>
      <c r="H25" s="175">
        <v>4</v>
      </c>
      <c r="I25" s="175">
        <v>1</v>
      </c>
      <c r="J25" s="224">
        <v>1</v>
      </c>
      <c r="K25" s="225">
        <v>1</v>
      </c>
      <c r="L25" s="175">
        <v>5</v>
      </c>
      <c r="M25" s="175">
        <v>1</v>
      </c>
      <c r="N25" s="23">
        <v>1</v>
      </c>
      <c r="O25" s="23">
        <v>5</v>
      </c>
      <c r="P25" s="23">
        <v>5</v>
      </c>
      <c r="Q25" s="60">
        <f t="shared" si="0"/>
        <v>21</v>
      </c>
      <c r="R25" s="59">
        <f t="shared" si="1"/>
        <v>2</v>
      </c>
      <c r="S25" s="16">
        <v>1</v>
      </c>
      <c r="T25" s="167">
        <v>4</v>
      </c>
      <c r="U25" s="166">
        <v>1</v>
      </c>
      <c r="V25" s="29">
        <v>5</v>
      </c>
      <c r="W25" s="13">
        <v>1</v>
      </c>
      <c r="X25" s="33">
        <v>5</v>
      </c>
      <c r="Y25" s="174">
        <v>1</v>
      </c>
      <c r="Z25" s="166">
        <v>1</v>
      </c>
      <c r="AA25" s="166">
        <v>1</v>
      </c>
      <c r="AB25" s="166">
        <v>1</v>
      </c>
      <c r="AC25" s="166">
        <v>1</v>
      </c>
      <c r="AD25" s="166">
        <v>1</v>
      </c>
      <c r="AE25" s="60">
        <f t="shared" si="2"/>
        <v>39</v>
      </c>
      <c r="AF25" s="59">
        <f t="shared" si="3"/>
        <v>2</v>
      </c>
      <c r="AG25" s="19">
        <v>1</v>
      </c>
      <c r="AH25" s="166">
        <v>4</v>
      </c>
      <c r="AI25" s="166">
        <v>1</v>
      </c>
      <c r="AJ25" s="166">
        <v>1</v>
      </c>
      <c r="AK25" s="248">
        <v>1</v>
      </c>
      <c r="AL25" s="166">
        <v>5</v>
      </c>
      <c r="AM25" s="166">
        <v>1</v>
      </c>
      <c r="AN25" s="169">
        <v>1</v>
      </c>
      <c r="AO25" s="175">
        <v>1</v>
      </c>
      <c r="AP25" s="248" t="s">
        <v>300</v>
      </c>
      <c r="AQ25" s="248">
        <v>1</v>
      </c>
      <c r="AR25" s="166">
        <v>1</v>
      </c>
      <c r="AS25" s="166">
        <v>1</v>
      </c>
      <c r="AT25" s="166">
        <v>1</v>
      </c>
      <c r="AU25" s="166">
        <v>1</v>
      </c>
      <c r="AV25" s="166">
        <v>5</v>
      </c>
      <c r="AW25" s="166">
        <v>1</v>
      </c>
      <c r="AX25" s="169">
        <v>1</v>
      </c>
      <c r="AY25" s="19">
        <v>1</v>
      </c>
      <c r="AZ25" s="166">
        <v>1</v>
      </c>
      <c r="BA25" s="166">
        <v>1</v>
      </c>
      <c r="BB25" s="166">
        <v>5</v>
      </c>
      <c r="BC25" s="166">
        <v>1</v>
      </c>
      <c r="BD25" s="166">
        <v>5</v>
      </c>
      <c r="BE25" s="166">
        <v>5</v>
      </c>
      <c r="BF25" s="104">
        <v>5</v>
      </c>
      <c r="BG25" s="166">
        <v>1</v>
      </c>
      <c r="BH25" s="166">
        <v>5</v>
      </c>
      <c r="BI25" s="107">
        <v>5</v>
      </c>
      <c r="BJ25" s="108">
        <v>1</v>
      </c>
      <c r="BK25" s="109">
        <v>5</v>
      </c>
      <c r="BL25" s="33">
        <v>5</v>
      </c>
      <c r="BM25" s="98">
        <f t="shared" si="7"/>
        <v>60</v>
      </c>
      <c r="BN25" s="19">
        <v>15</v>
      </c>
      <c r="BO25" s="166">
        <v>20</v>
      </c>
      <c r="BP25" s="61">
        <f t="shared" si="4"/>
        <v>95</v>
      </c>
      <c r="BQ25" s="62" t="str">
        <f t="shared" si="5"/>
        <v>A</v>
      </c>
      <c r="BR25" s="168">
        <f t="shared" si="6"/>
        <v>5</v>
      </c>
      <c r="BS25" s="211" t="s">
        <v>307</v>
      </c>
      <c r="BT25" s="239"/>
      <c r="BU25" s="133"/>
    </row>
    <row r="26" spans="1:73" ht="15.75" customHeight="1" x14ac:dyDescent="0.25">
      <c r="A26" s="189">
        <v>19</v>
      </c>
      <c r="B26" s="191" t="s">
        <v>132</v>
      </c>
      <c r="C26" s="92"/>
      <c r="D26" s="175">
        <v>4</v>
      </c>
      <c r="E26" s="175"/>
      <c r="F26" s="175">
        <v>4</v>
      </c>
      <c r="G26" s="248">
        <v>1</v>
      </c>
      <c r="H26" s="175">
        <v>4</v>
      </c>
      <c r="I26" s="248" t="s">
        <v>302</v>
      </c>
      <c r="J26" s="224"/>
      <c r="K26" s="225"/>
      <c r="L26" s="175">
        <v>2</v>
      </c>
      <c r="M26" s="175"/>
      <c r="N26" s="23"/>
      <c r="O26" s="23">
        <v>5</v>
      </c>
      <c r="P26" s="23">
        <v>5</v>
      </c>
      <c r="Q26" s="60">
        <f t="shared" si="0"/>
        <v>21</v>
      </c>
      <c r="R26" s="59">
        <f t="shared" si="1"/>
        <v>2</v>
      </c>
      <c r="S26" s="16"/>
      <c r="T26" s="167"/>
      <c r="U26" s="166">
        <v>1</v>
      </c>
      <c r="V26" s="29"/>
      <c r="W26" s="13"/>
      <c r="X26" s="33"/>
      <c r="Y26" s="174">
        <v>1</v>
      </c>
      <c r="Z26" s="166"/>
      <c r="AA26" s="166">
        <v>1</v>
      </c>
      <c r="AB26" s="166"/>
      <c r="AC26" s="166"/>
      <c r="AD26" s="166"/>
      <c r="AE26" s="60">
        <f t="shared" si="2"/>
        <v>24</v>
      </c>
      <c r="AF26" s="59">
        <f t="shared" si="3"/>
        <v>1</v>
      </c>
      <c r="AG26" s="19">
        <v>1</v>
      </c>
      <c r="AH26" s="166"/>
      <c r="AI26" s="166"/>
      <c r="AJ26" s="166"/>
      <c r="AK26" s="248"/>
      <c r="AL26" s="166"/>
      <c r="AM26" s="166"/>
      <c r="AN26" s="169">
        <v>4</v>
      </c>
      <c r="AO26" s="175"/>
      <c r="AP26" s="166"/>
      <c r="AQ26" s="248"/>
      <c r="AR26" s="166"/>
      <c r="AS26" s="166"/>
      <c r="AT26" s="166">
        <v>4</v>
      </c>
      <c r="AU26" s="166">
        <v>1</v>
      </c>
      <c r="AV26" s="166"/>
      <c r="AW26" s="166"/>
      <c r="AX26" s="169">
        <v>1</v>
      </c>
      <c r="AY26" s="19"/>
      <c r="AZ26" s="166"/>
      <c r="BA26" s="166"/>
      <c r="BB26" s="166"/>
      <c r="BC26" s="166"/>
      <c r="BD26" s="166"/>
      <c r="BE26" s="166"/>
      <c r="BF26" s="104"/>
      <c r="BG26" s="166"/>
      <c r="BH26" s="166"/>
      <c r="BI26" s="107"/>
      <c r="BJ26" s="108"/>
      <c r="BK26" s="109"/>
      <c r="BL26" s="33"/>
      <c r="BM26" s="98">
        <f t="shared" si="7"/>
        <v>35</v>
      </c>
      <c r="BN26" s="19"/>
      <c r="BO26" s="166"/>
      <c r="BP26" s="61">
        <f t="shared" si="4"/>
        <v>35</v>
      </c>
      <c r="BQ26" s="62" t="str">
        <f t="shared" si="5"/>
        <v>FX</v>
      </c>
      <c r="BR26" s="168">
        <f t="shared" si="6"/>
        <v>2</v>
      </c>
      <c r="BS26" s="124" t="s">
        <v>229</v>
      </c>
      <c r="BT26" s="123"/>
      <c r="BU26" s="133"/>
    </row>
    <row r="27" spans="1:73" ht="15.75" customHeight="1" x14ac:dyDescent="0.25">
      <c r="A27" s="189">
        <v>20</v>
      </c>
      <c r="B27" s="191" t="s">
        <v>134</v>
      </c>
      <c r="C27" s="19">
        <v>1</v>
      </c>
      <c r="D27" s="166"/>
      <c r="E27" s="166">
        <v>1</v>
      </c>
      <c r="F27" s="166">
        <v>1</v>
      </c>
      <c r="G27" s="248"/>
      <c r="H27" s="166"/>
      <c r="I27" s="166"/>
      <c r="J27" s="33"/>
      <c r="K27" s="174"/>
      <c r="L27" s="166">
        <v>5</v>
      </c>
      <c r="M27" s="166">
        <v>1</v>
      </c>
      <c r="N27" s="23"/>
      <c r="O27" s="23"/>
      <c r="P27" s="23"/>
      <c r="Q27" s="60">
        <f t="shared" si="0"/>
        <v>9</v>
      </c>
      <c r="R27" s="59">
        <f t="shared" si="1"/>
        <v>1</v>
      </c>
      <c r="S27" s="91"/>
      <c r="T27" s="167"/>
      <c r="U27" s="166">
        <v>1</v>
      </c>
      <c r="V27" s="166"/>
      <c r="W27" s="13">
        <v>1</v>
      </c>
      <c r="X27" s="33"/>
      <c r="Y27" s="174">
        <v>1</v>
      </c>
      <c r="Z27" s="166"/>
      <c r="AA27" s="166">
        <v>1</v>
      </c>
      <c r="AB27" s="166"/>
      <c r="AC27" s="166"/>
      <c r="AD27" s="166"/>
      <c r="AE27" s="60">
        <f t="shared" si="2"/>
        <v>13</v>
      </c>
      <c r="AF27" s="59">
        <f t="shared" si="3"/>
        <v>0</v>
      </c>
      <c r="AG27" s="19">
        <v>1</v>
      </c>
      <c r="AH27" s="166"/>
      <c r="AI27" s="166"/>
      <c r="AJ27" s="166"/>
      <c r="AK27" s="248"/>
      <c r="AL27" s="166">
        <v>1</v>
      </c>
      <c r="AM27" s="166"/>
      <c r="AN27" s="169">
        <v>5</v>
      </c>
      <c r="AO27" s="166">
        <v>1</v>
      </c>
      <c r="AP27" s="166"/>
      <c r="AQ27" s="248">
        <v>1</v>
      </c>
      <c r="AR27" s="166"/>
      <c r="AS27" s="166"/>
      <c r="AT27" s="166">
        <v>5</v>
      </c>
      <c r="AU27" s="166">
        <v>1</v>
      </c>
      <c r="AV27" s="166">
        <v>4</v>
      </c>
      <c r="AW27" s="166"/>
      <c r="AX27" s="169">
        <v>5</v>
      </c>
      <c r="AY27" s="165">
        <v>4</v>
      </c>
      <c r="AZ27" s="163">
        <v>5</v>
      </c>
      <c r="BA27" s="163">
        <v>5</v>
      </c>
      <c r="BB27" s="163"/>
      <c r="BC27" s="163"/>
      <c r="BD27" s="163"/>
      <c r="BE27" s="163"/>
      <c r="BF27" s="105"/>
      <c r="BG27" s="163"/>
      <c r="BH27" s="163"/>
      <c r="BI27" s="110"/>
      <c r="BJ27" s="111"/>
      <c r="BK27" s="112"/>
      <c r="BL27" s="164"/>
      <c r="BM27" s="98">
        <f t="shared" si="7"/>
        <v>51</v>
      </c>
      <c r="BN27" s="19"/>
      <c r="BO27" s="166"/>
      <c r="BP27" s="61">
        <f t="shared" si="4"/>
        <v>51</v>
      </c>
      <c r="BQ27" s="62" t="str">
        <f t="shared" si="5"/>
        <v>E</v>
      </c>
      <c r="BR27" s="168">
        <f t="shared" si="6"/>
        <v>3</v>
      </c>
      <c r="BS27" s="124" t="s">
        <v>228</v>
      </c>
      <c r="BT27" s="123"/>
      <c r="BU27" s="133"/>
    </row>
    <row r="28" spans="1:73" ht="15.75" customHeight="1" x14ac:dyDescent="0.25">
      <c r="A28" s="189">
        <v>21</v>
      </c>
      <c r="B28" s="191" t="s">
        <v>135</v>
      </c>
      <c r="C28" s="19">
        <v>1</v>
      </c>
      <c r="D28" s="166">
        <v>4</v>
      </c>
      <c r="E28" s="166">
        <v>1</v>
      </c>
      <c r="F28" s="166">
        <v>4</v>
      </c>
      <c r="G28" s="248">
        <v>1</v>
      </c>
      <c r="H28" s="166">
        <v>4</v>
      </c>
      <c r="I28" s="166">
        <v>1</v>
      </c>
      <c r="J28" s="33">
        <v>3</v>
      </c>
      <c r="K28" s="174"/>
      <c r="L28" s="166">
        <v>5</v>
      </c>
      <c r="M28" s="166">
        <v>1</v>
      </c>
      <c r="N28" s="23"/>
      <c r="O28" s="23">
        <v>5</v>
      </c>
      <c r="P28" s="23">
        <v>5</v>
      </c>
      <c r="Q28" s="60">
        <f t="shared" si="0"/>
        <v>21</v>
      </c>
      <c r="R28" s="59">
        <f t="shared" si="1"/>
        <v>2</v>
      </c>
      <c r="S28" s="16">
        <v>1</v>
      </c>
      <c r="T28" s="167">
        <v>5</v>
      </c>
      <c r="U28" s="166">
        <v>1</v>
      </c>
      <c r="V28" s="29">
        <v>5</v>
      </c>
      <c r="W28" s="13">
        <v>1</v>
      </c>
      <c r="X28" s="33"/>
      <c r="Y28" s="174">
        <v>1</v>
      </c>
      <c r="Z28" s="166"/>
      <c r="AA28" s="166"/>
      <c r="AB28" s="166">
        <v>5</v>
      </c>
      <c r="AC28" s="166"/>
      <c r="AD28" s="166"/>
      <c r="AE28" s="60">
        <f t="shared" si="2"/>
        <v>39</v>
      </c>
      <c r="AF28" s="59">
        <f t="shared" si="3"/>
        <v>2</v>
      </c>
      <c r="AG28" s="19"/>
      <c r="AH28" s="166">
        <v>5</v>
      </c>
      <c r="AI28" s="166"/>
      <c r="AJ28" s="166">
        <v>5</v>
      </c>
      <c r="AK28" s="248"/>
      <c r="AL28" s="166">
        <v>1</v>
      </c>
      <c r="AM28" s="166"/>
      <c r="AN28" s="169">
        <v>5</v>
      </c>
      <c r="AO28" s="166">
        <v>1</v>
      </c>
      <c r="AP28" s="166">
        <v>5</v>
      </c>
      <c r="AQ28" s="248">
        <v>1</v>
      </c>
      <c r="AR28" s="166">
        <v>1</v>
      </c>
      <c r="AS28" s="166"/>
      <c r="AT28" s="166">
        <v>5</v>
      </c>
      <c r="AU28" s="166">
        <v>1</v>
      </c>
      <c r="AV28" s="166">
        <v>5</v>
      </c>
      <c r="AW28" s="166">
        <v>1</v>
      </c>
      <c r="AX28" s="169">
        <v>1</v>
      </c>
      <c r="AY28" s="19"/>
      <c r="AZ28" s="166">
        <v>4</v>
      </c>
      <c r="BA28" s="166">
        <v>4</v>
      </c>
      <c r="BB28" s="166">
        <v>5</v>
      </c>
      <c r="BC28" s="166"/>
      <c r="BD28" s="166">
        <v>5</v>
      </c>
      <c r="BE28" s="166">
        <v>5</v>
      </c>
      <c r="BF28" s="104">
        <v>5</v>
      </c>
      <c r="BG28" s="166">
        <v>4</v>
      </c>
      <c r="BH28" s="166"/>
      <c r="BI28" s="107">
        <v>5</v>
      </c>
      <c r="BJ28" s="108">
        <v>4</v>
      </c>
      <c r="BK28" s="109">
        <v>5</v>
      </c>
      <c r="BL28" s="33">
        <v>5</v>
      </c>
      <c r="BM28" s="98">
        <f t="shared" si="7"/>
        <v>60</v>
      </c>
      <c r="BN28" s="19">
        <v>15</v>
      </c>
      <c r="BO28" s="166"/>
      <c r="BP28" s="61">
        <f t="shared" si="4"/>
        <v>75</v>
      </c>
      <c r="BQ28" s="62" t="str">
        <f t="shared" si="5"/>
        <v>C</v>
      </c>
      <c r="BR28" s="168">
        <f t="shared" si="6"/>
        <v>4</v>
      </c>
      <c r="BS28" s="211" t="s">
        <v>314</v>
      </c>
      <c r="BT28" s="123"/>
      <c r="BU28" s="133"/>
    </row>
    <row r="29" spans="1:73" ht="15.75" customHeight="1" x14ac:dyDescent="0.25">
      <c r="A29" s="189">
        <v>22</v>
      </c>
      <c r="B29" s="191" t="s">
        <v>136</v>
      </c>
      <c r="C29" s="19">
        <v>1</v>
      </c>
      <c r="D29" s="166">
        <v>4</v>
      </c>
      <c r="E29" s="166">
        <v>1</v>
      </c>
      <c r="F29" s="166">
        <v>4</v>
      </c>
      <c r="G29" s="248">
        <v>1</v>
      </c>
      <c r="H29" s="166">
        <v>4</v>
      </c>
      <c r="I29" s="166">
        <v>1</v>
      </c>
      <c r="J29" s="33">
        <v>5</v>
      </c>
      <c r="K29" s="174">
        <v>1</v>
      </c>
      <c r="L29" s="166">
        <v>5</v>
      </c>
      <c r="M29" s="166">
        <v>1</v>
      </c>
      <c r="N29" s="23">
        <v>1</v>
      </c>
      <c r="O29" s="23">
        <v>4</v>
      </c>
      <c r="P29" s="23">
        <v>5</v>
      </c>
      <c r="Q29" s="60">
        <f t="shared" si="0"/>
        <v>21</v>
      </c>
      <c r="R29" s="59">
        <f t="shared" si="1"/>
        <v>2</v>
      </c>
      <c r="S29" s="16">
        <v>1</v>
      </c>
      <c r="T29" s="167">
        <v>1</v>
      </c>
      <c r="U29" s="166">
        <v>1</v>
      </c>
      <c r="V29" s="166">
        <v>4</v>
      </c>
      <c r="W29" s="13">
        <v>1</v>
      </c>
      <c r="X29" s="33">
        <v>1</v>
      </c>
      <c r="Y29" s="174">
        <v>1</v>
      </c>
      <c r="Z29" s="166">
        <v>1</v>
      </c>
      <c r="AA29" s="166">
        <v>1</v>
      </c>
      <c r="AB29" s="166">
        <v>1</v>
      </c>
      <c r="AC29" s="166">
        <v>1</v>
      </c>
      <c r="AD29" s="166">
        <v>1</v>
      </c>
      <c r="AE29" s="60">
        <f t="shared" si="2"/>
        <v>36</v>
      </c>
      <c r="AF29" s="59">
        <f t="shared" si="3"/>
        <v>2</v>
      </c>
      <c r="AG29" s="19">
        <v>1</v>
      </c>
      <c r="AH29" s="166">
        <v>1</v>
      </c>
      <c r="AI29" s="166">
        <v>1</v>
      </c>
      <c r="AJ29" s="166">
        <v>1</v>
      </c>
      <c r="AK29" s="248">
        <v>1</v>
      </c>
      <c r="AL29" s="166">
        <v>1</v>
      </c>
      <c r="AM29" s="166">
        <v>1</v>
      </c>
      <c r="AN29" s="169">
        <v>4</v>
      </c>
      <c r="AO29" s="166">
        <v>1</v>
      </c>
      <c r="AP29" s="166">
        <v>4</v>
      </c>
      <c r="AQ29" s="248">
        <v>1</v>
      </c>
      <c r="AR29" s="166">
        <v>1</v>
      </c>
      <c r="AS29" s="166">
        <v>1</v>
      </c>
      <c r="AT29" s="166">
        <v>1</v>
      </c>
      <c r="AU29" s="166">
        <v>1</v>
      </c>
      <c r="AV29" s="166">
        <v>4</v>
      </c>
      <c r="AW29" s="166">
        <v>1</v>
      </c>
      <c r="AX29" s="169">
        <v>5</v>
      </c>
      <c r="AY29" s="19">
        <v>1</v>
      </c>
      <c r="AZ29" s="166">
        <v>1</v>
      </c>
      <c r="BA29" s="166">
        <v>1</v>
      </c>
      <c r="BB29" s="166">
        <v>5</v>
      </c>
      <c r="BC29" s="166">
        <v>5</v>
      </c>
      <c r="BD29" s="166">
        <v>5</v>
      </c>
      <c r="BE29" s="166">
        <v>5</v>
      </c>
      <c r="BF29" s="104">
        <v>5</v>
      </c>
      <c r="BG29" s="166">
        <v>1</v>
      </c>
      <c r="BH29" s="166">
        <v>1</v>
      </c>
      <c r="BI29" s="107">
        <v>5</v>
      </c>
      <c r="BJ29" s="108">
        <v>1</v>
      </c>
      <c r="BK29" s="109">
        <v>5</v>
      </c>
      <c r="BL29" s="33">
        <v>5</v>
      </c>
      <c r="BM29" s="98">
        <f t="shared" si="7"/>
        <v>60</v>
      </c>
      <c r="BN29" s="19">
        <v>10</v>
      </c>
      <c r="BO29" s="166">
        <v>20</v>
      </c>
      <c r="BP29" s="61">
        <f t="shared" si="4"/>
        <v>90</v>
      </c>
      <c r="BQ29" s="62" t="str">
        <f t="shared" si="5"/>
        <v>A-</v>
      </c>
      <c r="BR29" s="168">
        <f t="shared" si="6"/>
        <v>5</v>
      </c>
      <c r="BS29" s="211" t="s">
        <v>317</v>
      </c>
      <c r="BT29" s="255"/>
      <c r="BU29" s="133"/>
    </row>
    <row r="30" spans="1:73" ht="15.75" customHeight="1" x14ac:dyDescent="0.25">
      <c r="A30" s="189">
        <v>23</v>
      </c>
      <c r="B30" s="191" t="s">
        <v>137</v>
      </c>
      <c r="C30" s="19">
        <v>1</v>
      </c>
      <c r="D30" s="166">
        <v>1</v>
      </c>
      <c r="E30" s="166">
        <v>1</v>
      </c>
      <c r="F30" s="166">
        <v>1</v>
      </c>
      <c r="G30" s="248">
        <v>1</v>
      </c>
      <c r="H30" s="166">
        <v>1</v>
      </c>
      <c r="I30" s="166">
        <v>1</v>
      </c>
      <c r="J30" s="33">
        <v>3</v>
      </c>
      <c r="K30" s="174"/>
      <c r="L30" s="166">
        <v>5</v>
      </c>
      <c r="M30" s="166">
        <v>1</v>
      </c>
      <c r="N30" s="175"/>
      <c r="O30" s="175">
        <v>5</v>
      </c>
      <c r="P30" s="175">
        <v>4</v>
      </c>
      <c r="Q30" s="60">
        <f t="shared" si="0"/>
        <v>21</v>
      </c>
      <c r="R30" s="59">
        <f t="shared" si="1"/>
        <v>2</v>
      </c>
      <c r="S30" s="92">
        <v>1</v>
      </c>
      <c r="T30" s="167"/>
      <c r="U30" s="166">
        <v>1</v>
      </c>
      <c r="V30" s="29">
        <v>5</v>
      </c>
      <c r="W30" s="166"/>
      <c r="X30" s="33"/>
      <c r="Y30" s="174">
        <v>1</v>
      </c>
      <c r="Z30" s="166">
        <v>4</v>
      </c>
      <c r="AA30" s="166">
        <v>1</v>
      </c>
      <c r="AB30" s="166"/>
      <c r="AC30" s="166">
        <v>1</v>
      </c>
      <c r="AD30" s="166"/>
      <c r="AE30" s="60">
        <f t="shared" si="2"/>
        <v>35</v>
      </c>
      <c r="AF30" s="59">
        <f t="shared" si="3"/>
        <v>2</v>
      </c>
      <c r="AG30" s="19">
        <v>1</v>
      </c>
      <c r="AH30" s="166"/>
      <c r="AI30" s="166"/>
      <c r="AJ30" s="166"/>
      <c r="AK30" s="248">
        <v>1</v>
      </c>
      <c r="AL30" s="166">
        <v>4</v>
      </c>
      <c r="AM30" s="166">
        <v>1</v>
      </c>
      <c r="AN30" s="169">
        <v>5</v>
      </c>
      <c r="AO30" s="166">
        <v>1</v>
      </c>
      <c r="AP30" s="166">
        <v>5</v>
      </c>
      <c r="AQ30" s="248"/>
      <c r="AR30" s="166"/>
      <c r="AS30" s="166">
        <v>1</v>
      </c>
      <c r="AT30" s="166">
        <v>4</v>
      </c>
      <c r="AU30" s="166">
        <v>1</v>
      </c>
      <c r="AV30" s="166">
        <v>5</v>
      </c>
      <c r="AW30" s="166">
        <v>1</v>
      </c>
      <c r="AX30" s="169">
        <v>5</v>
      </c>
      <c r="AY30" s="19"/>
      <c r="AZ30" s="166"/>
      <c r="BA30" s="166"/>
      <c r="BB30" s="166">
        <v>5</v>
      </c>
      <c r="BC30" s="166"/>
      <c r="BD30" s="166">
        <v>5</v>
      </c>
      <c r="BE30" s="166">
        <v>5</v>
      </c>
      <c r="BF30" s="104">
        <v>5</v>
      </c>
      <c r="BG30" s="166">
        <v>5</v>
      </c>
      <c r="BH30" s="166"/>
      <c r="BI30" s="107">
        <v>5</v>
      </c>
      <c r="BJ30" s="108"/>
      <c r="BK30" s="109">
        <v>5</v>
      </c>
      <c r="BL30" s="33">
        <v>5</v>
      </c>
      <c r="BM30" s="98">
        <f t="shared" si="7"/>
        <v>60</v>
      </c>
      <c r="BN30" s="19">
        <v>15</v>
      </c>
      <c r="BO30" s="166"/>
      <c r="BP30" s="61">
        <f t="shared" si="4"/>
        <v>75</v>
      </c>
      <c r="BQ30" s="62" t="str">
        <f t="shared" si="5"/>
        <v>C</v>
      </c>
      <c r="BR30" s="168">
        <f t="shared" si="6"/>
        <v>4</v>
      </c>
      <c r="BS30" s="211" t="s">
        <v>342</v>
      </c>
      <c r="BT30" s="255"/>
      <c r="BU30" s="133"/>
    </row>
    <row r="31" spans="1:73" ht="15.75" customHeight="1" x14ac:dyDescent="0.25">
      <c r="A31" s="194">
        <v>24</v>
      </c>
      <c r="B31" s="195" t="s">
        <v>138</v>
      </c>
      <c r="C31" s="165">
        <v>1</v>
      </c>
      <c r="D31" s="163"/>
      <c r="E31" s="163">
        <v>1</v>
      </c>
      <c r="F31" s="163">
        <v>1</v>
      </c>
      <c r="G31" s="253"/>
      <c r="H31" s="163"/>
      <c r="I31" s="163">
        <v>1</v>
      </c>
      <c r="J31" s="164">
        <v>4</v>
      </c>
      <c r="K31" s="196"/>
      <c r="L31" s="163"/>
      <c r="M31" s="163">
        <v>1</v>
      </c>
      <c r="N31" s="197"/>
      <c r="O31" s="197"/>
      <c r="P31" s="197">
        <v>5</v>
      </c>
      <c r="Q31" s="198">
        <f t="shared" si="0"/>
        <v>14</v>
      </c>
      <c r="R31" s="199">
        <f t="shared" si="1"/>
        <v>2</v>
      </c>
      <c r="S31" s="200">
        <v>1</v>
      </c>
      <c r="T31" s="201"/>
      <c r="U31" s="163">
        <v>1</v>
      </c>
      <c r="V31" s="163">
        <v>5</v>
      </c>
      <c r="W31" s="202"/>
      <c r="X31" s="164"/>
      <c r="Y31" s="196">
        <v>1</v>
      </c>
      <c r="Z31" s="163"/>
      <c r="AA31" s="163">
        <v>1</v>
      </c>
      <c r="AB31" s="163"/>
      <c r="AC31" s="163"/>
      <c r="AD31" s="163"/>
      <c r="AE31" s="198">
        <f t="shared" si="2"/>
        <v>23</v>
      </c>
      <c r="AF31" s="199">
        <f t="shared" si="3"/>
        <v>1</v>
      </c>
      <c r="AG31" s="165">
        <v>1</v>
      </c>
      <c r="AH31" s="163">
        <v>5</v>
      </c>
      <c r="AI31" s="163"/>
      <c r="AJ31" s="163"/>
      <c r="AK31" s="253"/>
      <c r="AL31" s="163">
        <v>4</v>
      </c>
      <c r="AM31" s="163">
        <v>1</v>
      </c>
      <c r="AN31" s="203"/>
      <c r="AO31" s="163">
        <v>1</v>
      </c>
      <c r="AP31" s="163"/>
      <c r="AQ31" s="253"/>
      <c r="AR31" s="163">
        <v>1</v>
      </c>
      <c r="AS31" s="163">
        <v>1</v>
      </c>
      <c r="AT31" s="163"/>
      <c r="AU31" s="163">
        <v>1</v>
      </c>
      <c r="AV31" s="163">
        <v>5</v>
      </c>
      <c r="AW31" s="163">
        <v>1</v>
      </c>
      <c r="AX31" s="203">
        <v>1</v>
      </c>
      <c r="AY31" s="165"/>
      <c r="AZ31" s="163"/>
      <c r="BA31" s="163"/>
      <c r="BB31" s="163"/>
      <c r="BC31" s="163"/>
      <c r="BD31" s="163"/>
      <c r="BE31" s="163"/>
      <c r="BF31" s="105"/>
      <c r="BG31" s="163"/>
      <c r="BH31" s="163"/>
      <c r="BI31" s="110"/>
      <c r="BJ31" s="111"/>
      <c r="BK31" s="112"/>
      <c r="BL31" s="164"/>
      <c r="BM31" s="204">
        <f t="shared" si="7"/>
        <v>45</v>
      </c>
      <c r="BN31" s="165"/>
      <c r="BO31" s="163"/>
      <c r="BP31" s="205">
        <f t="shared" si="4"/>
        <v>45</v>
      </c>
      <c r="BQ31" s="206" t="str">
        <f t="shared" si="5"/>
        <v>FX</v>
      </c>
      <c r="BR31" s="207">
        <f t="shared" si="6"/>
        <v>2</v>
      </c>
      <c r="BS31" s="260" t="s">
        <v>316</v>
      </c>
      <c r="BT31" s="208"/>
      <c r="BU31" s="209"/>
    </row>
    <row r="32" spans="1:73" ht="15.75" customHeight="1" thickBot="1" x14ac:dyDescent="0.3">
      <c r="A32" s="189">
        <v>25</v>
      </c>
      <c r="B32" s="210" t="s">
        <v>139</v>
      </c>
      <c r="C32" s="24"/>
      <c r="D32" s="25">
        <v>4</v>
      </c>
      <c r="E32" s="25">
        <v>1</v>
      </c>
      <c r="F32" s="25">
        <v>4</v>
      </c>
      <c r="G32" s="249"/>
      <c r="H32" s="25">
        <v>4</v>
      </c>
      <c r="I32" s="249" t="s">
        <v>302</v>
      </c>
      <c r="J32" s="34"/>
      <c r="K32" s="73"/>
      <c r="L32" s="25">
        <v>4</v>
      </c>
      <c r="M32" s="25">
        <v>1</v>
      </c>
      <c r="N32" s="25"/>
      <c r="O32" s="25">
        <v>4</v>
      </c>
      <c r="P32" s="25">
        <v>5</v>
      </c>
      <c r="Q32" s="240">
        <f t="shared" si="0"/>
        <v>21</v>
      </c>
      <c r="R32" s="230">
        <f t="shared" si="1"/>
        <v>2</v>
      </c>
      <c r="S32" s="24"/>
      <c r="T32" s="25">
        <v>5</v>
      </c>
      <c r="U32" s="25">
        <v>1</v>
      </c>
      <c r="V32" s="25">
        <v>4</v>
      </c>
      <c r="W32" s="25"/>
      <c r="X32" s="229"/>
      <c r="Y32" s="73">
        <v>1</v>
      </c>
      <c r="Z32" s="25"/>
      <c r="AA32" s="25">
        <v>1</v>
      </c>
      <c r="AB32" s="25"/>
      <c r="AC32" s="25"/>
      <c r="AD32" s="25"/>
      <c r="AE32" s="60">
        <f t="shared" si="2"/>
        <v>33</v>
      </c>
      <c r="AF32" s="230">
        <f t="shared" si="3"/>
        <v>2</v>
      </c>
      <c r="AG32" s="24">
        <v>1</v>
      </c>
      <c r="AH32" s="25">
        <v>4</v>
      </c>
      <c r="AI32" s="25"/>
      <c r="AJ32" s="25"/>
      <c r="AK32" s="249"/>
      <c r="AL32" s="25">
        <v>5</v>
      </c>
      <c r="AM32" s="25"/>
      <c r="AN32" s="25">
        <v>5</v>
      </c>
      <c r="AO32" s="73"/>
      <c r="AP32" s="25"/>
      <c r="AQ32" s="249"/>
      <c r="AR32" s="25">
        <v>1</v>
      </c>
      <c r="AS32" s="25">
        <v>1</v>
      </c>
      <c r="AT32" s="25">
        <v>4</v>
      </c>
      <c r="AU32" s="25">
        <v>1</v>
      </c>
      <c r="AV32" s="25">
        <v>3</v>
      </c>
      <c r="AW32" s="25"/>
      <c r="AX32" s="64">
        <v>5</v>
      </c>
      <c r="AY32" s="24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34"/>
      <c r="BM32" s="231">
        <f t="shared" si="7"/>
        <v>60</v>
      </c>
      <c r="BN32" s="24"/>
      <c r="BO32" s="34"/>
      <c r="BP32" s="231">
        <f t="shared" si="4"/>
        <v>60</v>
      </c>
      <c r="BQ32" s="232" t="str">
        <f t="shared" si="5"/>
        <v>D-</v>
      </c>
      <c r="BR32" s="233">
        <f t="shared" si="6"/>
        <v>3</v>
      </c>
      <c r="BS32" s="261" t="s">
        <v>310</v>
      </c>
      <c r="BT32" s="262"/>
      <c r="BU32" s="176"/>
    </row>
    <row r="33" spans="1:67" ht="15.75" x14ac:dyDescent="0.25">
      <c r="B33" s="11"/>
      <c r="G33" s="151" t="s">
        <v>343</v>
      </c>
      <c r="W33" s="158"/>
      <c r="X33" s="10"/>
    </row>
    <row r="34" spans="1:67" ht="15.75" customHeight="1" x14ac:dyDescent="0.25">
      <c r="A34" s="213">
        <v>1</v>
      </c>
      <c r="B34" s="216" t="s">
        <v>183</v>
      </c>
      <c r="C34" s="170"/>
      <c r="D34" s="170"/>
      <c r="E34" s="170"/>
      <c r="G34" s="213">
        <v>2</v>
      </c>
      <c r="H34" s="212" t="s">
        <v>205</v>
      </c>
      <c r="I34" s="212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3">
        <v>3</v>
      </c>
      <c r="V34" s="213" t="s">
        <v>205</v>
      </c>
      <c r="W34" s="214"/>
      <c r="X34" s="215"/>
      <c r="Y34" s="213"/>
      <c r="Z34" s="213"/>
      <c r="AA34" s="213"/>
      <c r="AB34" s="213"/>
      <c r="AG34" s="213">
        <v>4</v>
      </c>
      <c r="AH34" s="213" t="s">
        <v>216</v>
      </c>
      <c r="AI34" s="213"/>
      <c r="AJ34" s="213"/>
      <c r="AK34" s="213"/>
      <c r="AL34" s="213"/>
      <c r="AM34" s="213"/>
      <c r="AR34" s="213">
        <v>5</v>
      </c>
      <c r="AS34" s="213" t="s">
        <v>222</v>
      </c>
      <c r="AT34" s="213"/>
      <c r="AU34" s="213"/>
      <c r="AV34" s="213"/>
      <c r="AW34" s="213"/>
      <c r="AX34" s="213"/>
      <c r="AY34" s="213"/>
      <c r="AZ34" s="213"/>
      <c r="BA34" s="213"/>
      <c r="BB34" s="213"/>
      <c r="BC34" s="213">
        <v>6</v>
      </c>
      <c r="BD34" s="213" t="s">
        <v>241</v>
      </c>
      <c r="BE34" s="213"/>
      <c r="BF34" s="213"/>
      <c r="BG34" s="213"/>
      <c r="BH34" s="213"/>
      <c r="BI34" s="213"/>
      <c r="BJ34" s="213"/>
      <c r="BK34" s="213"/>
      <c r="BL34" s="213"/>
      <c r="BM34" s="213"/>
      <c r="BN34" s="213"/>
      <c r="BO34" s="151" t="s">
        <v>242</v>
      </c>
    </row>
    <row r="35" spans="1:67" ht="15.75" customHeight="1" x14ac:dyDescent="0.25">
      <c r="B35" s="11" t="s">
        <v>198</v>
      </c>
      <c r="H35" s="151" t="s">
        <v>208</v>
      </c>
      <c r="V35" s="151" t="s">
        <v>212</v>
      </c>
      <c r="W35" s="158"/>
      <c r="X35" s="10"/>
      <c r="AH35" s="151" t="s">
        <v>217</v>
      </c>
      <c r="AS35" s="151" t="s">
        <v>223</v>
      </c>
      <c r="BD35" s="151" t="s">
        <v>231</v>
      </c>
    </row>
    <row r="36" spans="1:67" ht="15.75" customHeight="1" x14ac:dyDescent="0.25">
      <c r="B36" s="11" t="s">
        <v>199</v>
      </c>
      <c r="H36" s="151" t="s">
        <v>209</v>
      </c>
      <c r="V36" s="151" t="s">
        <v>213</v>
      </c>
      <c r="W36" s="158"/>
      <c r="X36" s="10"/>
      <c r="AH36" s="151" t="s">
        <v>218</v>
      </c>
      <c r="AS36" s="151" t="s">
        <v>296</v>
      </c>
      <c r="BD36" s="151" t="s">
        <v>202</v>
      </c>
    </row>
    <row r="37" spans="1:67" ht="16.5" customHeight="1" x14ac:dyDescent="0.25">
      <c r="B37" s="11" t="s">
        <v>200</v>
      </c>
      <c r="H37" s="151" t="s">
        <v>210</v>
      </c>
      <c r="V37" s="151" t="s">
        <v>214</v>
      </c>
      <c r="W37" s="158"/>
      <c r="X37" s="10"/>
      <c r="AH37" s="151" t="s">
        <v>219</v>
      </c>
      <c r="AS37" s="151" t="s">
        <v>224</v>
      </c>
      <c r="BD37" s="151" t="s">
        <v>203</v>
      </c>
    </row>
    <row r="38" spans="1:67" ht="15.75" x14ac:dyDescent="0.25">
      <c r="B38" s="11" t="s">
        <v>201</v>
      </c>
      <c r="H38" s="158" t="s">
        <v>211</v>
      </c>
      <c r="V38" s="151" t="s">
        <v>215</v>
      </c>
      <c r="AH38" s="151" t="s">
        <v>220</v>
      </c>
      <c r="AS38" s="151" t="s">
        <v>225</v>
      </c>
      <c r="BD38" s="151" t="s">
        <v>204</v>
      </c>
    </row>
    <row r="39" spans="1:67" ht="15.75" x14ac:dyDescent="0.25">
      <c r="B39" s="11"/>
      <c r="AH39" s="151" t="s">
        <v>221</v>
      </c>
      <c r="AS39" s="151" t="s">
        <v>226</v>
      </c>
    </row>
    <row r="40" spans="1:67" ht="15.75" x14ac:dyDescent="0.25">
      <c r="B40" s="12"/>
      <c r="AS40" s="151" t="s">
        <v>227</v>
      </c>
      <c r="BA40" s="217"/>
      <c r="BB40" s="217"/>
    </row>
    <row r="41" spans="1:67" ht="15.75" x14ac:dyDescent="0.25">
      <c r="B41" s="12"/>
    </row>
    <row r="42" spans="1:67" x14ac:dyDescent="0.25">
      <c r="B42" s="170"/>
    </row>
    <row r="43" spans="1:67" x14ac:dyDescent="0.25">
      <c r="B43" s="171"/>
    </row>
    <row r="44" spans="1:67" x14ac:dyDescent="0.25">
      <c r="B44" s="170"/>
    </row>
    <row r="45" spans="1:67" ht="15.75" x14ac:dyDescent="0.25">
      <c r="B45" s="9"/>
    </row>
  </sheetData>
  <mergeCells count="3">
    <mergeCell ref="R6:R7"/>
    <mergeCell ref="AF6:AF7"/>
    <mergeCell ref="BN7:BO7"/>
  </mergeCells>
  <hyperlinks>
    <hyperlink ref="BE1" r:id="rId1"/>
    <hyperlink ref="BE2" r:id="rId2" display="http://dispace.edu.nstu.ru/didesk/course/show/1033"/>
    <hyperlink ref="BE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4"/>
  <sheetViews>
    <sheetView topLeftCell="A6" zoomScale="80" zoomScaleNormal="80" workbookViewId="0">
      <selection activeCell="B28" sqref="B28"/>
    </sheetView>
  </sheetViews>
  <sheetFormatPr defaultRowHeight="15" x14ac:dyDescent="0.25"/>
  <cols>
    <col min="1" max="1" width="2.42578125" customWidth="1"/>
    <col min="2" max="2" width="18.85546875" customWidth="1"/>
    <col min="3" max="44" width="2.7109375" customWidth="1"/>
    <col min="45" max="45" width="2.5703125" customWidth="1"/>
    <col min="46" max="58" width="2.7109375" customWidth="1"/>
    <col min="59" max="60" width="3.42578125" customWidth="1"/>
    <col min="61" max="61" width="3.140625" customWidth="1"/>
    <col min="62" max="62" width="3.28515625" customWidth="1"/>
    <col min="63" max="63" width="3.42578125" customWidth="1"/>
    <col min="64" max="64" width="3.140625" customWidth="1"/>
    <col min="65" max="67" width="3" customWidth="1"/>
    <col min="68" max="68" width="3.28515625" customWidth="1"/>
    <col min="69" max="69" width="3.42578125" customWidth="1"/>
    <col min="70" max="70" width="3" customWidth="1"/>
  </cols>
  <sheetData>
    <row r="1" spans="1:79" ht="18.75" x14ac:dyDescent="0.3">
      <c r="B1" s="35"/>
      <c r="C1" s="36"/>
      <c r="D1" s="35"/>
      <c r="E1" s="35"/>
      <c r="F1" s="35"/>
      <c r="G1" s="35"/>
      <c r="H1" s="35"/>
      <c r="I1" s="35"/>
      <c r="J1" s="35"/>
      <c r="K1" s="35"/>
      <c r="L1" s="35" t="s">
        <v>0</v>
      </c>
      <c r="M1" s="35"/>
      <c r="N1" s="35"/>
      <c r="O1" s="35"/>
      <c r="P1" s="35"/>
      <c r="Q1" s="35"/>
      <c r="R1" s="35"/>
      <c r="S1" s="37" t="s">
        <v>1</v>
      </c>
      <c r="T1" s="37"/>
      <c r="U1" s="37"/>
      <c r="V1" s="38"/>
      <c r="W1" s="35"/>
      <c r="X1" s="35"/>
      <c r="Y1" s="152" t="s">
        <v>64</v>
      </c>
      <c r="Z1" s="152"/>
      <c r="AA1" s="152"/>
      <c r="AB1" s="152"/>
      <c r="AC1" s="152"/>
      <c r="AD1" s="155"/>
      <c r="AE1" s="153" t="s">
        <v>63</v>
      </c>
      <c r="AF1" s="154"/>
      <c r="AG1" s="153"/>
      <c r="AH1" s="153"/>
      <c r="AI1" s="153"/>
      <c r="AJ1" s="154"/>
      <c r="AK1" s="154"/>
      <c r="AL1" s="154"/>
      <c r="AM1" s="154"/>
      <c r="AN1" s="40"/>
      <c r="AO1" s="40" t="s">
        <v>162</v>
      </c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147"/>
      <c r="BE1" s="148" t="s">
        <v>60</v>
      </c>
      <c r="BF1" s="147"/>
      <c r="BG1" s="147"/>
      <c r="BH1" s="147"/>
      <c r="BI1" s="147"/>
      <c r="BJ1" s="147"/>
      <c r="BK1" s="147"/>
      <c r="BL1" s="147"/>
      <c r="BM1" s="147"/>
      <c r="BN1" s="147"/>
      <c r="BO1" s="147"/>
      <c r="BP1" s="147"/>
      <c r="BQ1" s="147"/>
      <c r="BR1" s="147"/>
      <c r="BS1" s="147"/>
    </row>
    <row r="2" spans="1:79" ht="18.75" x14ac:dyDescent="0.3">
      <c r="B2" s="36" t="s">
        <v>65</v>
      </c>
      <c r="C2" s="36" t="s">
        <v>66</v>
      </c>
      <c r="D2" s="36"/>
      <c r="E2" s="36"/>
      <c r="F2" s="36"/>
      <c r="G2" s="36"/>
      <c r="H2" s="35"/>
      <c r="I2" s="35"/>
      <c r="J2" s="35"/>
      <c r="K2" s="40"/>
      <c r="L2" s="35"/>
      <c r="M2" s="35"/>
      <c r="N2" s="35"/>
      <c r="O2" s="35"/>
      <c r="P2" s="35"/>
      <c r="Q2" s="35"/>
      <c r="R2" s="35"/>
      <c r="S2" s="37" t="s">
        <v>3</v>
      </c>
      <c r="T2" s="37"/>
      <c r="U2" s="37"/>
      <c r="V2" s="37"/>
      <c r="W2" s="37"/>
      <c r="X2" s="37"/>
      <c r="Y2" s="35" t="s">
        <v>4</v>
      </c>
      <c r="Z2" s="35"/>
      <c r="AA2" s="35"/>
      <c r="AB2" s="40"/>
      <c r="AC2" s="35"/>
      <c r="AD2" s="35"/>
      <c r="AE2" s="35" t="s">
        <v>5</v>
      </c>
      <c r="AF2" s="35"/>
      <c r="AG2" s="35"/>
      <c r="AH2" s="35"/>
      <c r="AI2" s="35"/>
      <c r="AJ2" s="40"/>
      <c r="AK2" s="40"/>
      <c r="AL2" s="40"/>
      <c r="AM2" s="40"/>
      <c r="AN2" s="40"/>
      <c r="AO2" s="150" t="s">
        <v>6</v>
      </c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40"/>
      <c r="BA2" s="40"/>
      <c r="BB2" s="40"/>
      <c r="BC2" s="40"/>
      <c r="BD2" s="147"/>
      <c r="BE2" s="149" t="s">
        <v>61</v>
      </c>
      <c r="BF2" s="146"/>
      <c r="BG2" s="146"/>
      <c r="BH2" s="146"/>
      <c r="BI2" s="146"/>
      <c r="BJ2" s="146"/>
      <c r="BK2" s="146"/>
      <c r="BL2" s="147"/>
      <c r="BM2" s="147"/>
      <c r="BN2" s="147"/>
      <c r="BO2" s="147"/>
      <c r="BP2" s="147"/>
      <c r="BQ2" s="147"/>
      <c r="BR2" s="147"/>
      <c r="BS2" s="147"/>
    </row>
    <row r="3" spans="1:79" ht="14.25" customHeight="1" thickBot="1" x14ac:dyDescent="0.3">
      <c r="B3" s="35"/>
      <c r="C3" s="41" t="s">
        <v>67</v>
      </c>
      <c r="D3" s="41"/>
      <c r="E3" s="41"/>
      <c r="F3" s="41"/>
      <c r="G3" s="41"/>
      <c r="H3" s="41"/>
      <c r="I3" s="41"/>
      <c r="J3" s="41"/>
      <c r="K3" s="39"/>
      <c r="L3" s="39"/>
      <c r="M3" s="39"/>
      <c r="N3" s="39"/>
      <c r="O3" s="39"/>
      <c r="P3" s="39"/>
      <c r="Q3" s="39"/>
      <c r="R3" s="39"/>
      <c r="S3" s="153"/>
      <c r="T3" s="153"/>
      <c r="U3" s="153"/>
      <c r="V3" s="153"/>
      <c r="W3" s="37"/>
      <c r="X3" s="37"/>
      <c r="Y3" s="37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147"/>
      <c r="BE3" s="148" t="s">
        <v>62</v>
      </c>
      <c r="BF3" s="147"/>
      <c r="BG3" s="147"/>
      <c r="BH3" s="147"/>
      <c r="BI3" s="147"/>
      <c r="BJ3" s="147"/>
      <c r="BK3" s="147"/>
      <c r="BL3" s="147"/>
      <c r="BM3" s="147"/>
      <c r="BN3" s="147"/>
      <c r="BO3" s="147"/>
      <c r="BP3" s="147"/>
      <c r="BQ3" s="147"/>
      <c r="BR3" s="147"/>
      <c r="BS3" s="147"/>
    </row>
    <row r="4" spans="1:79" ht="15.75" hidden="1" thickBot="1" x14ac:dyDescent="0.3">
      <c r="A4" s="2"/>
      <c r="B4" s="2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/>
      <c r="AF4" s="4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79" ht="15.75" hidden="1" customHeight="1" x14ac:dyDescent="0.25">
      <c r="A5" s="2"/>
      <c r="B5" s="2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4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79" s="1" customFormat="1" ht="63.75" customHeight="1" x14ac:dyDescent="0.2">
      <c r="A6" s="142"/>
      <c r="B6" s="130"/>
      <c r="C6" s="82" t="s">
        <v>20</v>
      </c>
      <c r="D6" s="76"/>
      <c r="E6" s="76" t="s">
        <v>21</v>
      </c>
      <c r="F6" s="137"/>
      <c r="G6" s="76" t="s">
        <v>22</v>
      </c>
      <c r="H6" s="76"/>
      <c r="I6" s="76" t="s">
        <v>23</v>
      </c>
      <c r="J6" s="226" t="s">
        <v>263</v>
      </c>
      <c r="K6" s="77" t="s">
        <v>24</v>
      </c>
      <c r="L6" s="227" t="s">
        <v>264</v>
      </c>
      <c r="M6" s="76" t="s">
        <v>25</v>
      </c>
      <c r="N6" s="76"/>
      <c r="O6" s="76" t="s">
        <v>26</v>
      </c>
      <c r="P6" s="42"/>
      <c r="Q6" s="97" t="s">
        <v>7</v>
      </c>
      <c r="R6" s="265" t="s">
        <v>19</v>
      </c>
      <c r="S6" s="82" t="s">
        <v>27</v>
      </c>
      <c r="T6" s="76"/>
      <c r="U6" s="76" t="s">
        <v>28</v>
      </c>
      <c r="V6" s="76"/>
      <c r="W6" s="76" t="s">
        <v>29</v>
      </c>
      <c r="X6" s="83"/>
      <c r="Y6" s="77" t="s">
        <v>30</v>
      </c>
      <c r="Z6" s="227" t="s">
        <v>265</v>
      </c>
      <c r="AA6" s="76" t="s">
        <v>31</v>
      </c>
      <c r="AB6" s="227" t="s">
        <v>265</v>
      </c>
      <c r="AC6" s="76" t="s">
        <v>32</v>
      </c>
      <c r="AD6" s="44"/>
      <c r="AE6" s="139" t="s">
        <v>8</v>
      </c>
      <c r="AF6" s="267" t="s">
        <v>19</v>
      </c>
      <c r="AG6" s="77" t="s">
        <v>33</v>
      </c>
      <c r="AH6" s="76"/>
      <c r="AI6" s="76" t="s">
        <v>34</v>
      </c>
      <c r="AJ6" s="76"/>
      <c r="AK6" s="76" t="s">
        <v>35</v>
      </c>
      <c r="AL6" s="76"/>
      <c r="AM6" s="76" t="s">
        <v>36</v>
      </c>
      <c r="AN6" s="238" t="s">
        <v>265</v>
      </c>
      <c r="AO6" s="82" t="s">
        <v>37</v>
      </c>
      <c r="AP6" s="76"/>
      <c r="AQ6" s="227" t="s">
        <v>38</v>
      </c>
      <c r="AR6" s="76"/>
      <c r="AS6" s="76" t="s">
        <v>39</v>
      </c>
      <c r="AT6" s="76"/>
      <c r="AU6" s="76" t="s">
        <v>40</v>
      </c>
      <c r="AV6" s="76"/>
      <c r="AW6" s="76" t="s">
        <v>41</v>
      </c>
      <c r="AX6" s="83"/>
      <c r="AY6" s="120" t="s">
        <v>43</v>
      </c>
      <c r="AZ6" s="116" t="s">
        <v>44</v>
      </c>
      <c r="BA6" s="116" t="s">
        <v>45</v>
      </c>
      <c r="BB6" s="116" t="s">
        <v>46</v>
      </c>
      <c r="BC6" s="116" t="s">
        <v>47</v>
      </c>
      <c r="BD6" s="117" t="s">
        <v>48</v>
      </c>
      <c r="BE6" s="118" t="s">
        <v>49</v>
      </c>
      <c r="BF6" s="116" t="s">
        <v>50</v>
      </c>
      <c r="BG6" s="116" t="s">
        <v>51</v>
      </c>
      <c r="BH6" s="117" t="s">
        <v>52</v>
      </c>
      <c r="BI6" s="116" t="s">
        <v>53</v>
      </c>
      <c r="BJ6" s="119" t="s">
        <v>54</v>
      </c>
      <c r="BK6" s="118" t="s">
        <v>55</v>
      </c>
      <c r="BL6" s="121" t="s">
        <v>56</v>
      </c>
      <c r="BM6" s="122" t="s">
        <v>18</v>
      </c>
      <c r="BN6" s="43" t="s">
        <v>13</v>
      </c>
      <c r="BO6" s="44" t="s">
        <v>14</v>
      </c>
      <c r="BP6" s="45" t="s">
        <v>15</v>
      </c>
      <c r="BQ6" s="46" t="s">
        <v>16</v>
      </c>
      <c r="BR6" s="47" t="s">
        <v>17</v>
      </c>
      <c r="BS6" s="135"/>
      <c r="BT6" s="130"/>
      <c r="BU6" s="132"/>
    </row>
    <row r="7" spans="1:79" ht="18" customHeight="1" x14ac:dyDescent="0.3">
      <c r="A7" s="143"/>
      <c r="B7" s="131" t="s">
        <v>9</v>
      </c>
      <c r="C7" s="78" t="s">
        <v>10</v>
      </c>
      <c r="D7" s="79" t="s">
        <v>11</v>
      </c>
      <c r="E7" s="79" t="s">
        <v>10</v>
      </c>
      <c r="F7" s="79" t="s">
        <v>11</v>
      </c>
      <c r="G7" s="80" t="s">
        <v>10</v>
      </c>
      <c r="H7" s="80" t="s">
        <v>11</v>
      </c>
      <c r="I7" s="79" t="s">
        <v>10</v>
      </c>
      <c r="J7" s="81" t="s">
        <v>11</v>
      </c>
      <c r="K7" s="69" t="s">
        <v>10</v>
      </c>
      <c r="L7" s="218" t="s">
        <v>58</v>
      </c>
      <c r="M7" s="49" t="s">
        <v>10</v>
      </c>
      <c r="N7" s="49" t="s">
        <v>11</v>
      </c>
      <c r="O7" s="50" t="s">
        <v>10</v>
      </c>
      <c r="P7" s="51" t="s">
        <v>11</v>
      </c>
      <c r="Q7" s="52"/>
      <c r="R7" s="266"/>
      <c r="S7" s="48" t="s">
        <v>10</v>
      </c>
      <c r="T7" s="49" t="s">
        <v>11</v>
      </c>
      <c r="U7" s="49" t="s">
        <v>10</v>
      </c>
      <c r="V7" s="50" t="s">
        <v>11</v>
      </c>
      <c r="W7" s="180" t="s">
        <v>10</v>
      </c>
      <c r="X7" s="86" t="s">
        <v>11</v>
      </c>
      <c r="Y7" s="69" t="s">
        <v>10</v>
      </c>
      <c r="Z7" s="49" t="s">
        <v>11</v>
      </c>
      <c r="AA7" s="49" t="s">
        <v>10</v>
      </c>
      <c r="AB7" s="49" t="s">
        <v>11</v>
      </c>
      <c r="AC7" s="50" t="s">
        <v>10</v>
      </c>
      <c r="AD7" s="53" t="s">
        <v>11</v>
      </c>
      <c r="AE7" s="54"/>
      <c r="AF7" s="268"/>
      <c r="AG7" s="138" t="s">
        <v>10</v>
      </c>
      <c r="AH7" s="56" t="s">
        <v>11</v>
      </c>
      <c r="AI7" s="57" t="s">
        <v>10</v>
      </c>
      <c r="AJ7" s="56" t="s">
        <v>11</v>
      </c>
      <c r="AK7" s="58" t="s">
        <v>10</v>
      </c>
      <c r="AL7" s="56" t="s">
        <v>11</v>
      </c>
      <c r="AM7" s="57" t="s">
        <v>10</v>
      </c>
      <c r="AN7" s="94" t="s">
        <v>11</v>
      </c>
      <c r="AO7" s="55" t="s">
        <v>10</v>
      </c>
      <c r="AP7" s="53" t="s">
        <v>11</v>
      </c>
      <c r="AQ7" s="58" t="s">
        <v>10</v>
      </c>
      <c r="AR7" s="56" t="s">
        <v>11</v>
      </c>
      <c r="AS7" s="56" t="s">
        <v>10</v>
      </c>
      <c r="AT7" s="56" t="s">
        <v>11</v>
      </c>
      <c r="AU7" s="57" t="s">
        <v>10</v>
      </c>
      <c r="AV7" s="56" t="s">
        <v>11</v>
      </c>
      <c r="AW7" s="56" t="s">
        <v>10</v>
      </c>
      <c r="AX7" s="53" t="s">
        <v>11</v>
      </c>
      <c r="AY7" s="100">
        <v>1</v>
      </c>
      <c r="AZ7" s="57">
        <v>2</v>
      </c>
      <c r="BA7" s="57">
        <v>3</v>
      </c>
      <c r="BB7" s="57">
        <v>4</v>
      </c>
      <c r="BC7" s="57">
        <v>5</v>
      </c>
      <c r="BD7" s="57">
        <v>6</v>
      </c>
      <c r="BE7" s="57">
        <v>7</v>
      </c>
      <c r="BF7" s="57">
        <v>8</v>
      </c>
      <c r="BG7" s="57" t="s">
        <v>42</v>
      </c>
      <c r="BH7" s="57"/>
      <c r="BI7" s="57">
        <v>11</v>
      </c>
      <c r="BJ7" s="57">
        <v>12</v>
      </c>
      <c r="BK7" s="57">
        <v>13</v>
      </c>
      <c r="BL7" s="101">
        <v>14</v>
      </c>
      <c r="BM7" s="65"/>
      <c r="BN7" s="269"/>
      <c r="BO7" s="270"/>
      <c r="BP7" s="19"/>
      <c r="BQ7" s="17"/>
      <c r="BR7" s="33"/>
      <c r="BS7" s="136"/>
      <c r="BT7" s="123"/>
      <c r="BU7" s="133"/>
    </row>
    <row r="8" spans="1:79" ht="17.25" customHeight="1" x14ac:dyDescent="0.25">
      <c r="A8" s="144">
        <v>1</v>
      </c>
      <c r="B8" s="191" t="s">
        <v>94</v>
      </c>
      <c r="C8" s="16"/>
      <c r="D8" s="175">
        <v>3</v>
      </c>
      <c r="E8" s="13">
        <v>1</v>
      </c>
      <c r="F8" s="13">
        <v>4</v>
      </c>
      <c r="G8" s="250"/>
      <c r="H8" s="13"/>
      <c r="I8" s="13"/>
      <c r="J8" s="74"/>
      <c r="K8" s="70">
        <v>1</v>
      </c>
      <c r="L8" s="14"/>
      <c r="M8" s="13">
        <v>1</v>
      </c>
      <c r="N8" s="14"/>
      <c r="O8" s="13">
        <v>5</v>
      </c>
      <c r="P8" s="15">
        <v>5</v>
      </c>
      <c r="Q8" s="60">
        <f t="shared" ref="Q8:Q30" si="0">IF(SUM(C8:P8)&lt;=21,SUM(C8:P8),21)</f>
        <v>20</v>
      </c>
      <c r="R8" s="59">
        <f t="shared" ref="R8:R30" si="1">IF(Q8&lt;7,0,IF(Q8&lt;14,1,2))</f>
        <v>2</v>
      </c>
      <c r="S8" s="16">
        <v>1</v>
      </c>
      <c r="T8" s="14">
        <v>4</v>
      </c>
      <c r="U8" s="13"/>
      <c r="V8" s="14">
        <v>4</v>
      </c>
      <c r="W8" s="13">
        <v>1</v>
      </c>
      <c r="X8" s="87"/>
      <c r="Y8" s="70">
        <v>1</v>
      </c>
      <c r="Z8" s="14">
        <v>1</v>
      </c>
      <c r="AA8" s="13">
        <v>1</v>
      </c>
      <c r="AB8" s="14"/>
      <c r="AC8" s="13">
        <v>1</v>
      </c>
      <c r="AD8" s="14">
        <v>4</v>
      </c>
      <c r="AE8" s="60">
        <f t="shared" ref="AE8:AE30" si="2">IF(SUM(S8:AD8,Q8)&lt;=39,SUM(S8:AD8,Q8),39)</f>
        <v>38</v>
      </c>
      <c r="AF8" s="59">
        <f t="shared" ref="AF8:AF30" si="3">IF(AE8&lt;15,0,IF(AE8&lt;30,1,2))</f>
        <v>2</v>
      </c>
      <c r="AG8" s="16">
        <v>1</v>
      </c>
      <c r="AH8" s="14">
        <v>4</v>
      </c>
      <c r="AI8" s="18"/>
      <c r="AJ8" s="27"/>
      <c r="AK8" s="27"/>
      <c r="AL8" s="18"/>
      <c r="AM8" s="18"/>
      <c r="AN8" s="95">
        <v>1</v>
      </c>
      <c r="AO8" s="13">
        <v>1</v>
      </c>
      <c r="AP8" s="18"/>
      <c r="AQ8" s="222"/>
      <c r="AR8" s="18">
        <v>4</v>
      </c>
      <c r="AS8" s="18"/>
      <c r="AT8" s="18"/>
      <c r="AU8" s="18">
        <v>1</v>
      </c>
      <c r="AV8" s="18"/>
      <c r="AW8" s="18">
        <v>1</v>
      </c>
      <c r="AX8" s="95">
        <v>1</v>
      </c>
      <c r="AY8" s="31">
        <v>4</v>
      </c>
      <c r="AZ8" s="32">
        <v>4</v>
      </c>
      <c r="BA8" s="32">
        <v>4</v>
      </c>
      <c r="BB8" s="32">
        <v>4</v>
      </c>
      <c r="BC8" s="32"/>
      <c r="BD8" s="32"/>
      <c r="BE8" s="17">
        <v>4</v>
      </c>
      <c r="BF8" s="104"/>
      <c r="BG8" s="32"/>
      <c r="BH8" s="32"/>
      <c r="BI8" s="107"/>
      <c r="BJ8" s="108"/>
      <c r="BK8" s="109">
        <v>5</v>
      </c>
      <c r="BL8" s="33"/>
      <c r="BM8" s="98">
        <f>IF(SUM(AE8,AG8:BL8)&lt;=60,SUM(AE8,AG8:BL8),60)</f>
        <v>60</v>
      </c>
      <c r="BN8" s="31">
        <v>5</v>
      </c>
      <c r="BO8" s="32">
        <v>10</v>
      </c>
      <c r="BP8" s="61">
        <f t="shared" ref="BP8:BP30" si="4">IF(SUM(BM8,BN8:BO8)&lt;=100,SUM(BM8,BN8:BO8),100)</f>
        <v>75</v>
      </c>
      <c r="BQ8" s="62" t="str">
        <f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C</v>
      </c>
      <c r="BR8" s="63">
        <f>IF(BP8&lt;50,2,IF(BP8&lt;74,3,IF(BP8&lt;87,4,5)))</f>
        <v>4</v>
      </c>
      <c r="BS8" s="271" t="s">
        <v>308</v>
      </c>
      <c r="BT8" s="275"/>
      <c r="BU8" s="275"/>
      <c r="BV8" s="275"/>
      <c r="BW8" s="275"/>
      <c r="BX8" s="275"/>
      <c r="BY8" s="275"/>
      <c r="BZ8" s="275"/>
      <c r="CA8" s="276"/>
    </row>
    <row r="9" spans="1:79" ht="15.75" customHeight="1" x14ac:dyDescent="0.25">
      <c r="A9" s="144">
        <v>2</v>
      </c>
      <c r="B9" s="191" t="s">
        <v>95</v>
      </c>
      <c r="C9" s="16">
        <v>1</v>
      </c>
      <c r="D9" s="175">
        <v>4</v>
      </c>
      <c r="E9" s="13">
        <v>1</v>
      </c>
      <c r="F9" s="13">
        <v>4</v>
      </c>
      <c r="G9" s="250">
        <v>1</v>
      </c>
      <c r="H9" s="13">
        <v>4</v>
      </c>
      <c r="I9" s="13">
        <v>1</v>
      </c>
      <c r="J9" s="74">
        <v>4</v>
      </c>
      <c r="K9" s="70">
        <v>1</v>
      </c>
      <c r="L9" s="14">
        <v>5</v>
      </c>
      <c r="M9" s="13">
        <v>1</v>
      </c>
      <c r="N9" s="14"/>
      <c r="O9" s="13"/>
      <c r="P9" s="15"/>
      <c r="Q9" s="60">
        <f t="shared" si="0"/>
        <v>21</v>
      </c>
      <c r="R9" s="59">
        <f t="shared" si="1"/>
        <v>2</v>
      </c>
      <c r="S9" s="16"/>
      <c r="T9" s="14">
        <v>3</v>
      </c>
      <c r="U9" s="18">
        <v>1</v>
      </c>
      <c r="V9" s="14">
        <v>4</v>
      </c>
      <c r="W9" s="13"/>
      <c r="X9" s="87"/>
      <c r="Y9" s="70">
        <v>1</v>
      </c>
      <c r="Z9" s="14">
        <v>5</v>
      </c>
      <c r="AA9" s="13"/>
      <c r="AB9" s="14">
        <v>4</v>
      </c>
      <c r="AC9" s="13"/>
      <c r="AD9" s="14"/>
      <c r="AE9" s="60">
        <f t="shared" si="2"/>
        <v>39</v>
      </c>
      <c r="AF9" s="59">
        <f t="shared" si="3"/>
        <v>2</v>
      </c>
      <c r="AG9" s="16">
        <v>1</v>
      </c>
      <c r="AH9" s="14">
        <v>4</v>
      </c>
      <c r="AI9" s="18"/>
      <c r="AJ9" s="27">
        <v>4</v>
      </c>
      <c r="AK9" s="27">
        <v>1</v>
      </c>
      <c r="AL9" s="18"/>
      <c r="AM9" s="18">
        <v>4</v>
      </c>
      <c r="AN9" s="95">
        <v>1</v>
      </c>
      <c r="AO9" s="13">
        <v>1</v>
      </c>
      <c r="AP9" s="18">
        <v>1</v>
      </c>
      <c r="AQ9" s="222"/>
      <c r="AR9" s="18">
        <v>4</v>
      </c>
      <c r="AS9" s="18">
        <v>1</v>
      </c>
      <c r="AT9" s="18"/>
      <c r="AU9" s="18">
        <v>1</v>
      </c>
      <c r="AV9" s="18"/>
      <c r="AW9" s="18">
        <v>1</v>
      </c>
      <c r="AX9" s="95">
        <v>2</v>
      </c>
      <c r="AY9" s="19"/>
      <c r="AZ9" s="17"/>
      <c r="BA9" s="17"/>
      <c r="BB9" s="17"/>
      <c r="BC9" s="17"/>
      <c r="BD9" s="17"/>
      <c r="BE9" s="17"/>
      <c r="BF9" s="104"/>
      <c r="BG9" s="17"/>
      <c r="BH9" s="17"/>
      <c r="BI9" s="107"/>
      <c r="BJ9" s="108"/>
      <c r="BK9" s="109">
        <v>5</v>
      </c>
      <c r="BL9" s="33"/>
      <c r="BM9" s="98">
        <f t="shared" ref="BM9:BM30" si="5">IF(SUM(AE9,AG9:BL9)&lt;=60,SUM(AE9,AG9:BL9),60)</f>
        <v>60</v>
      </c>
      <c r="BN9" s="19">
        <v>5</v>
      </c>
      <c r="BO9" s="17"/>
      <c r="BP9" s="61">
        <f t="shared" si="4"/>
        <v>65</v>
      </c>
      <c r="BQ9" s="62" t="str">
        <f t="shared" ref="BQ9:BQ30" si="6">IF(BP9&lt;25,"F",IF(BP9&lt;50,"FX",IF(BP9&lt;60,"E",IF(BP9&lt;64,"D-",IF(BP9&lt;67,"D",IF(BP9&lt;70,"D+",IF(BP9&lt;74,"C-",IF(BP9&lt;77,"C",IF(BP9&lt;80,"C+",IF(BP9&lt;84,"B-",IF(BP9&lt;87,"B",IF(BP9&lt;90,"B+",IF(BP9&lt;94,"A-",IF(BP9&lt;97,"A","A+"))))))))))))))</f>
        <v>D</v>
      </c>
      <c r="BR9" s="63">
        <f t="shared" ref="BR9:BR30" si="7">IF(BP9&lt;50,2,IF(BP9&lt;74,3,IF(BP9&lt;87,4,5)))</f>
        <v>3</v>
      </c>
      <c r="BS9" s="271" t="s">
        <v>334</v>
      </c>
      <c r="BT9" s="275"/>
      <c r="BU9" s="275"/>
      <c r="BV9" s="275"/>
      <c r="BW9" s="275"/>
      <c r="BX9" s="275"/>
      <c r="BY9" s="275"/>
      <c r="BZ9" s="275"/>
      <c r="CA9" s="276"/>
    </row>
    <row r="10" spans="1:79" ht="15" customHeight="1" x14ac:dyDescent="0.25">
      <c r="A10" s="144">
        <v>3</v>
      </c>
      <c r="B10" s="191" t="s">
        <v>96</v>
      </c>
      <c r="C10" s="16">
        <v>1</v>
      </c>
      <c r="D10" s="175"/>
      <c r="E10" s="13">
        <v>1</v>
      </c>
      <c r="F10" s="13">
        <v>3</v>
      </c>
      <c r="G10" s="13">
        <v>1</v>
      </c>
      <c r="H10" s="13"/>
      <c r="I10" s="13">
        <v>1</v>
      </c>
      <c r="J10" s="74">
        <v>3</v>
      </c>
      <c r="K10" s="70"/>
      <c r="L10" s="14">
        <v>4</v>
      </c>
      <c r="M10" s="13">
        <v>1</v>
      </c>
      <c r="N10" s="14"/>
      <c r="O10" s="13">
        <v>5</v>
      </c>
      <c r="P10" s="15">
        <v>4</v>
      </c>
      <c r="Q10" s="60">
        <f t="shared" si="0"/>
        <v>21</v>
      </c>
      <c r="R10" s="59">
        <f t="shared" si="1"/>
        <v>2</v>
      </c>
      <c r="S10" s="16">
        <v>1</v>
      </c>
      <c r="T10" s="14">
        <v>3</v>
      </c>
      <c r="U10" s="13">
        <v>1</v>
      </c>
      <c r="V10" s="14">
        <v>4</v>
      </c>
      <c r="W10" s="13">
        <v>2</v>
      </c>
      <c r="X10" s="87"/>
      <c r="Y10" s="70">
        <v>1</v>
      </c>
      <c r="Z10" s="14">
        <v>5</v>
      </c>
      <c r="AA10" s="13">
        <v>1</v>
      </c>
      <c r="AB10" s="14">
        <v>1</v>
      </c>
      <c r="AC10" s="13">
        <v>1</v>
      </c>
      <c r="AD10" s="14">
        <v>4</v>
      </c>
      <c r="AE10" s="60">
        <f t="shared" si="2"/>
        <v>39</v>
      </c>
      <c r="AF10" s="59">
        <f t="shared" si="3"/>
        <v>2</v>
      </c>
      <c r="AG10" s="16">
        <v>1</v>
      </c>
      <c r="AH10" s="14">
        <v>4</v>
      </c>
      <c r="AI10" s="18"/>
      <c r="AJ10" s="27">
        <v>5</v>
      </c>
      <c r="AK10" s="27"/>
      <c r="AL10" s="18"/>
      <c r="AM10" s="18">
        <v>4</v>
      </c>
      <c r="AN10" s="95">
        <v>5</v>
      </c>
      <c r="AO10" s="13">
        <v>1</v>
      </c>
      <c r="AP10" s="18">
        <v>1</v>
      </c>
      <c r="AQ10" s="222"/>
      <c r="AR10" s="18">
        <v>4</v>
      </c>
      <c r="AS10" s="18">
        <v>1</v>
      </c>
      <c r="AT10" s="18"/>
      <c r="AU10" s="18">
        <v>1</v>
      </c>
      <c r="AV10" s="18"/>
      <c r="AW10" s="18">
        <v>1</v>
      </c>
      <c r="AX10" s="95">
        <v>5</v>
      </c>
      <c r="AY10" s="31"/>
      <c r="AZ10" s="32">
        <v>5</v>
      </c>
      <c r="BA10" s="32"/>
      <c r="BB10" s="32">
        <v>5</v>
      </c>
      <c r="BC10" s="17"/>
      <c r="BD10" s="17"/>
      <c r="BE10" s="17">
        <v>5</v>
      </c>
      <c r="BF10" s="104">
        <v>5</v>
      </c>
      <c r="BG10" s="32"/>
      <c r="BH10" s="32"/>
      <c r="BI10" s="107"/>
      <c r="BJ10" s="108"/>
      <c r="BK10" s="109">
        <v>5</v>
      </c>
      <c r="BL10" s="33">
        <v>5</v>
      </c>
      <c r="BM10" s="98">
        <f t="shared" si="5"/>
        <v>60</v>
      </c>
      <c r="BN10" s="31"/>
      <c r="BO10" s="32"/>
      <c r="BP10" s="61">
        <f t="shared" si="4"/>
        <v>60</v>
      </c>
      <c r="BQ10" s="62" t="str">
        <f t="shared" si="6"/>
        <v>D-</v>
      </c>
      <c r="BR10" s="63">
        <f t="shared" si="7"/>
        <v>3</v>
      </c>
      <c r="BS10" s="271" t="s">
        <v>336</v>
      </c>
      <c r="BT10" s="275"/>
      <c r="BU10" s="275"/>
      <c r="BV10" s="275"/>
      <c r="BW10" s="275"/>
      <c r="BX10" s="275"/>
      <c r="BY10" s="275"/>
      <c r="BZ10" s="275"/>
      <c r="CA10" s="276"/>
    </row>
    <row r="11" spans="1:79" ht="15" customHeight="1" x14ac:dyDescent="0.25">
      <c r="A11" s="144">
        <v>4</v>
      </c>
      <c r="B11" s="191" t="s">
        <v>97</v>
      </c>
      <c r="C11" s="16">
        <v>1</v>
      </c>
      <c r="D11" s="175">
        <v>4</v>
      </c>
      <c r="E11" s="13">
        <v>1</v>
      </c>
      <c r="F11" s="13">
        <v>4</v>
      </c>
      <c r="G11" s="250">
        <v>1</v>
      </c>
      <c r="H11" s="220">
        <v>4</v>
      </c>
      <c r="I11" s="13">
        <v>1</v>
      </c>
      <c r="J11" s="74">
        <v>5</v>
      </c>
      <c r="K11" s="70">
        <v>1</v>
      </c>
      <c r="L11" s="14"/>
      <c r="M11" s="13">
        <v>1</v>
      </c>
      <c r="N11" s="14">
        <v>4</v>
      </c>
      <c r="O11" s="13">
        <v>5</v>
      </c>
      <c r="P11" s="15">
        <v>5</v>
      </c>
      <c r="Q11" s="60">
        <f t="shared" si="0"/>
        <v>21</v>
      </c>
      <c r="R11" s="59">
        <f t="shared" si="1"/>
        <v>2</v>
      </c>
      <c r="S11" s="16">
        <v>1</v>
      </c>
      <c r="T11" s="14">
        <v>3</v>
      </c>
      <c r="U11" s="13">
        <v>1</v>
      </c>
      <c r="V11" s="14"/>
      <c r="W11" s="13">
        <v>1</v>
      </c>
      <c r="X11" s="87"/>
      <c r="Y11" s="70">
        <v>1</v>
      </c>
      <c r="Z11" s="14">
        <v>5</v>
      </c>
      <c r="AA11" s="13">
        <v>1</v>
      </c>
      <c r="AB11" s="14">
        <v>4</v>
      </c>
      <c r="AC11" s="13">
        <v>1</v>
      </c>
      <c r="AD11" s="14">
        <v>5</v>
      </c>
      <c r="AE11" s="60">
        <f t="shared" si="2"/>
        <v>39</v>
      </c>
      <c r="AF11" s="59">
        <f t="shared" si="3"/>
        <v>2</v>
      </c>
      <c r="AG11" s="16">
        <v>1</v>
      </c>
      <c r="AH11" s="14">
        <v>4</v>
      </c>
      <c r="AI11" s="18"/>
      <c r="AJ11" s="27"/>
      <c r="AK11" s="27"/>
      <c r="AL11" s="18"/>
      <c r="AM11" s="18">
        <v>4</v>
      </c>
      <c r="AN11" s="95">
        <v>5</v>
      </c>
      <c r="AO11" s="13">
        <v>1</v>
      </c>
      <c r="AP11" s="18">
        <v>1</v>
      </c>
      <c r="AQ11" s="222"/>
      <c r="AR11" s="18">
        <v>4</v>
      </c>
      <c r="AS11" s="18">
        <v>1</v>
      </c>
      <c r="AT11" s="18"/>
      <c r="AU11" s="18">
        <v>1</v>
      </c>
      <c r="AV11" s="18"/>
      <c r="AW11" s="18">
        <v>1</v>
      </c>
      <c r="AX11" s="95">
        <v>1</v>
      </c>
      <c r="AY11" s="19">
        <v>4</v>
      </c>
      <c r="AZ11" s="17"/>
      <c r="BA11" s="17">
        <v>5</v>
      </c>
      <c r="BB11" s="17"/>
      <c r="BC11" s="17"/>
      <c r="BD11" s="17">
        <v>5</v>
      </c>
      <c r="BE11" s="17"/>
      <c r="BF11" s="104"/>
      <c r="BG11" s="17"/>
      <c r="BH11" s="17">
        <v>5</v>
      </c>
      <c r="BI11" s="107"/>
      <c r="BJ11" s="108"/>
      <c r="BK11" s="109">
        <v>5</v>
      </c>
      <c r="BL11" s="33"/>
      <c r="BM11" s="98">
        <f t="shared" si="5"/>
        <v>60</v>
      </c>
      <c r="BN11" s="19">
        <v>15</v>
      </c>
      <c r="BO11" s="17"/>
      <c r="BP11" s="61">
        <f t="shared" si="4"/>
        <v>75</v>
      </c>
      <c r="BQ11" s="62" t="str">
        <f t="shared" si="6"/>
        <v>C</v>
      </c>
      <c r="BR11" s="63">
        <f t="shared" si="7"/>
        <v>4</v>
      </c>
      <c r="BS11" s="271" t="s">
        <v>332</v>
      </c>
      <c r="BT11" s="278"/>
      <c r="BU11" s="278"/>
      <c r="BV11" s="278"/>
      <c r="BW11" s="278"/>
      <c r="BX11" s="278"/>
      <c r="BY11" s="278"/>
      <c r="BZ11" s="278"/>
      <c r="CA11" s="279"/>
    </row>
    <row r="12" spans="1:79" ht="16.5" customHeight="1" x14ac:dyDescent="0.25">
      <c r="A12" s="144">
        <v>5</v>
      </c>
      <c r="B12" s="191" t="s">
        <v>98</v>
      </c>
      <c r="C12" s="16"/>
      <c r="D12" s="175"/>
      <c r="E12" s="13"/>
      <c r="F12" s="13">
        <v>3</v>
      </c>
      <c r="G12" s="250"/>
      <c r="H12" s="13">
        <v>4</v>
      </c>
      <c r="I12" s="13"/>
      <c r="J12" s="74"/>
      <c r="K12" s="70"/>
      <c r="L12" s="14">
        <v>4</v>
      </c>
      <c r="M12" s="13"/>
      <c r="N12" s="14"/>
      <c r="O12" s="13">
        <v>5</v>
      </c>
      <c r="P12" s="15">
        <v>5</v>
      </c>
      <c r="Q12" s="60">
        <f t="shared" si="0"/>
        <v>21</v>
      </c>
      <c r="R12" s="59">
        <f t="shared" si="1"/>
        <v>2</v>
      </c>
      <c r="S12" s="16">
        <v>1</v>
      </c>
      <c r="T12" s="14">
        <v>3</v>
      </c>
      <c r="U12" s="13">
        <v>1</v>
      </c>
      <c r="V12" s="14">
        <v>4</v>
      </c>
      <c r="W12" s="13"/>
      <c r="X12" s="87"/>
      <c r="Y12" s="70"/>
      <c r="Z12" s="14">
        <v>1</v>
      </c>
      <c r="AA12" s="13"/>
      <c r="AB12" s="14">
        <v>4</v>
      </c>
      <c r="AC12" s="13"/>
      <c r="AD12" s="14">
        <v>5</v>
      </c>
      <c r="AE12" s="60">
        <f t="shared" si="2"/>
        <v>39</v>
      </c>
      <c r="AF12" s="59">
        <f t="shared" si="3"/>
        <v>2</v>
      </c>
      <c r="AG12" s="16"/>
      <c r="AH12" s="14"/>
      <c r="AI12" s="18"/>
      <c r="AJ12" s="27"/>
      <c r="AK12" s="27"/>
      <c r="AL12" s="18"/>
      <c r="AM12" s="18">
        <v>4</v>
      </c>
      <c r="AN12" s="95"/>
      <c r="AO12" s="13">
        <v>1</v>
      </c>
      <c r="AP12" s="18"/>
      <c r="AQ12" s="222"/>
      <c r="AR12" s="18">
        <v>4</v>
      </c>
      <c r="AS12" s="18">
        <v>1</v>
      </c>
      <c r="AT12" s="18"/>
      <c r="AU12" s="18"/>
      <c r="AV12" s="18"/>
      <c r="AW12" s="18"/>
      <c r="AX12" s="95">
        <v>1</v>
      </c>
      <c r="AY12" s="19"/>
      <c r="AZ12" s="17">
        <v>4</v>
      </c>
      <c r="BA12" s="17">
        <v>4</v>
      </c>
      <c r="BB12" s="17">
        <v>4</v>
      </c>
      <c r="BC12" s="17"/>
      <c r="BD12" s="17"/>
      <c r="BE12" s="17">
        <v>4</v>
      </c>
      <c r="BF12" s="104">
        <v>4</v>
      </c>
      <c r="BG12" s="17"/>
      <c r="BH12" s="17"/>
      <c r="BI12" s="107">
        <v>4</v>
      </c>
      <c r="BJ12" s="108">
        <v>4</v>
      </c>
      <c r="BK12" s="109">
        <v>4</v>
      </c>
      <c r="BL12" s="33">
        <v>4</v>
      </c>
      <c r="BM12" s="98">
        <f t="shared" si="5"/>
        <v>60</v>
      </c>
      <c r="BN12" s="19">
        <v>15</v>
      </c>
      <c r="BO12" s="17"/>
      <c r="BP12" s="61">
        <f t="shared" si="4"/>
        <v>75</v>
      </c>
      <c r="BQ12" s="62" t="str">
        <f t="shared" si="6"/>
        <v>C</v>
      </c>
      <c r="BR12" s="63">
        <f t="shared" si="7"/>
        <v>4</v>
      </c>
      <c r="BS12" s="280" t="s">
        <v>289</v>
      </c>
      <c r="BT12" s="278"/>
      <c r="BU12" s="278"/>
      <c r="BV12" s="278"/>
      <c r="BW12" s="278"/>
      <c r="BX12" s="278"/>
      <c r="BY12" s="278"/>
      <c r="BZ12" s="278"/>
      <c r="CA12" s="279"/>
    </row>
    <row r="13" spans="1:79" ht="15" customHeight="1" x14ac:dyDescent="0.25">
      <c r="A13" s="144">
        <v>6</v>
      </c>
      <c r="B13" s="191" t="s">
        <v>99</v>
      </c>
      <c r="C13" s="16">
        <v>1</v>
      </c>
      <c r="D13" s="175">
        <v>5</v>
      </c>
      <c r="E13" s="13">
        <v>1</v>
      </c>
      <c r="F13" s="13">
        <v>3</v>
      </c>
      <c r="G13" s="13">
        <v>1</v>
      </c>
      <c r="H13" s="13">
        <v>5</v>
      </c>
      <c r="I13" s="13">
        <v>1</v>
      </c>
      <c r="J13" s="74">
        <v>5</v>
      </c>
      <c r="K13" s="70">
        <v>1</v>
      </c>
      <c r="L13" s="14">
        <v>5</v>
      </c>
      <c r="M13" s="13">
        <v>1</v>
      </c>
      <c r="N13" s="14">
        <v>5</v>
      </c>
      <c r="O13" s="13">
        <v>5</v>
      </c>
      <c r="P13" s="15">
        <v>5</v>
      </c>
      <c r="Q13" s="60">
        <f t="shared" si="0"/>
        <v>21</v>
      </c>
      <c r="R13" s="59">
        <f t="shared" si="1"/>
        <v>2</v>
      </c>
      <c r="S13" s="16">
        <v>1</v>
      </c>
      <c r="T13" s="14"/>
      <c r="U13" s="13">
        <v>1</v>
      </c>
      <c r="V13" s="13">
        <v>5</v>
      </c>
      <c r="W13" s="13">
        <v>2</v>
      </c>
      <c r="X13" s="74"/>
      <c r="Y13" s="84">
        <v>1</v>
      </c>
      <c r="Z13" s="13">
        <v>1</v>
      </c>
      <c r="AA13" s="13">
        <v>1</v>
      </c>
      <c r="AB13" s="14">
        <v>5</v>
      </c>
      <c r="AC13" s="13">
        <v>1</v>
      </c>
      <c r="AD13" s="14">
        <v>5</v>
      </c>
      <c r="AE13" s="60">
        <f t="shared" si="2"/>
        <v>39</v>
      </c>
      <c r="AF13" s="59">
        <f t="shared" si="3"/>
        <v>2</v>
      </c>
      <c r="AG13" s="16">
        <v>1</v>
      </c>
      <c r="AH13" s="14">
        <v>5</v>
      </c>
      <c r="AI13" s="18"/>
      <c r="AJ13" s="27">
        <v>5</v>
      </c>
      <c r="AK13" s="27">
        <v>1</v>
      </c>
      <c r="AL13" s="18">
        <v>5</v>
      </c>
      <c r="AM13" s="18">
        <v>4</v>
      </c>
      <c r="AN13" s="95">
        <v>5</v>
      </c>
      <c r="AO13" s="13">
        <v>1</v>
      </c>
      <c r="AP13" s="17">
        <v>5</v>
      </c>
      <c r="AQ13" s="222"/>
      <c r="AR13" s="18"/>
      <c r="AS13" s="18">
        <v>1</v>
      </c>
      <c r="AT13" s="18">
        <v>5</v>
      </c>
      <c r="AU13" s="18">
        <v>1</v>
      </c>
      <c r="AV13" s="18">
        <v>5</v>
      </c>
      <c r="AW13" s="18">
        <v>1</v>
      </c>
      <c r="AX13" s="96">
        <v>5</v>
      </c>
      <c r="AY13" s="19"/>
      <c r="AZ13" s="17">
        <v>5</v>
      </c>
      <c r="BA13" s="17">
        <v>5</v>
      </c>
      <c r="BB13" s="17">
        <v>5</v>
      </c>
      <c r="BC13" s="17"/>
      <c r="BD13" s="17"/>
      <c r="BE13" s="17">
        <v>5</v>
      </c>
      <c r="BF13" s="104">
        <v>5</v>
      </c>
      <c r="BG13" s="17"/>
      <c r="BH13" s="17"/>
      <c r="BI13" s="107">
        <v>5</v>
      </c>
      <c r="BJ13" s="108"/>
      <c r="BK13" s="109">
        <v>5</v>
      </c>
      <c r="BL13" s="33">
        <v>5</v>
      </c>
      <c r="BM13" s="98">
        <f t="shared" si="5"/>
        <v>60</v>
      </c>
      <c r="BN13" s="19">
        <v>15</v>
      </c>
      <c r="BO13" s="17"/>
      <c r="BP13" s="61">
        <f t="shared" si="4"/>
        <v>75</v>
      </c>
      <c r="BQ13" s="62" t="str">
        <f t="shared" si="6"/>
        <v>C</v>
      </c>
      <c r="BR13" s="63">
        <f t="shared" si="7"/>
        <v>4</v>
      </c>
      <c r="BS13" s="271" t="s">
        <v>318</v>
      </c>
      <c r="BT13" s="272"/>
      <c r="BU13" s="272"/>
      <c r="BV13" s="272"/>
      <c r="BW13" s="272"/>
      <c r="BX13" s="272"/>
      <c r="BY13" s="272"/>
      <c r="BZ13" s="272"/>
      <c r="CA13" s="273"/>
    </row>
    <row r="14" spans="1:79" ht="14.25" customHeight="1" x14ac:dyDescent="0.25">
      <c r="A14" s="144">
        <v>7</v>
      </c>
      <c r="B14" s="191" t="s">
        <v>100</v>
      </c>
      <c r="C14" s="16">
        <v>1</v>
      </c>
      <c r="D14" s="175">
        <v>4</v>
      </c>
      <c r="E14" s="13">
        <v>1</v>
      </c>
      <c r="F14" s="13">
        <v>5</v>
      </c>
      <c r="G14" s="263">
        <v>1</v>
      </c>
      <c r="H14" s="13">
        <v>5</v>
      </c>
      <c r="I14" s="13"/>
      <c r="J14" s="74"/>
      <c r="K14" s="70">
        <v>1</v>
      </c>
      <c r="L14" s="14">
        <v>3</v>
      </c>
      <c r="M14" s="13">
        <v>1</v>
      </c>
      <c r="N14" s="14"/>
      <c r="O14" s="13">
        <v>5</v>
      </c>
      <c r="P14" s="15">
        <v>5</v>
      </c>
      <c r="Q14" s="60">
        <f t="shared" si="0"/>
        <v>21</v>
      </c>
      <c r="R14" s="59">
        <f t="shared" si="1"/>
        <v>2</v>
      </c>
      <c r="S14" s="16">
        <v>1</v>
      </c>
      <c r="T14" s="14">
        <v>4</v>
      </c>
      <c r="U14" s="13">
        <v>1</v>
      </c>
      <c r="V14" s="13">
        <v>4</v>
      </c>
      <c r="W14" s="13">
        <v>2</v>
      </c>
      <c r="X14" s="74"/>
      <c r="Y14" s="84">
        <v>1</v>
      </c>
      <c r="Z14" s="13">
        <v>1</v>
      </c>
      <c r="AA14" s="13">
        <v>1</v>
      </c>
      <c r="AB14" s="14">
        <v>1</v>
      </c>
      <c r="AC14" s="13">
        <v>1</v>
      </c>
      <c r="AD14" s="14">
        <v>5</v>
      </c>
      <c r="AE14" s="60">
        <f t="shared" si="2"/>
        <v>39</v>
      </c>
      <c r="AF14" s="59">
        <f t="shared" si="3"/>
        <v>2</v>
      </c>
      <c r="AG14" s="16">
        <v>1</v>
      </c>
      <c r="AH14" s="14">
        <v>4</v>
      </c>
      <c r="AI14" s="18"/>
      <c r="AJ14" s="27"/>
      <c r="AK14" s="27"/>
      <c r="AL14" s="18"/>
      <c r="AM14" s="18">
        <v>4</v>
      </c>
      <c r="AN14" s="95">
        <v>1</v>
      </c>
      <c r="AO14" s="13">
        <v>1</v>
      </c>
      <c r="AP14" s="18">
        <v>1</v>
      </c>
      <c r="AQ14" s="222"/>
      <c r="AR14" s="18"/>
      <c r="AS14" s="18">
        <v>1</v>
      </c>
      <c r="AT14" s="18"/>
      <c r="AU14" s="18">
        <v>1</v>
      </c>
      <c r="AV14" s="18"/>
      <c r="AW14" s="18">
        <v>1</v>
      </c>
      <c r="AX14" s="95">
        <v>1</v>
      </c>
      <c r="AY14" s="19"/>
      <c r="AZ14" s="17"/>
      <c r="BA14" s="17"/>
      <c r="BB14" s="17"/>
      <c r="BC14" s="17"/>
      <c r="BD14" s="17"/>
      <c r="BE14" s="17"/>
      <c r="BF14" s="104"/>
      <c r="BG14" s="17"/>
      <c r="BH14" s="17"/>
      <c r="BI14" s="107"/>
      <c r="BJ14" s="108"/>
      <c r="BK14" s="109">
        <v>4</v>
      </c>
      <c r="BL14" s="33"/>
      <c r="BM14" s="98">
        <f t="shared" si="5"/>
        <v>59</v>
      </c>
      <c r="BN14" s="19"/>
      <c r="BO14" s="17"/>
      <c r="BP14" s="61">
        <f t="shared" si="4"/>
        <v>59</v>
      </c>
      <c r="BQ14" s="62" t="str">
        <f t="shared" si="6"/>
        <v>E</v>
      </c>
      <c r="BR14" s="63">
        <f t="shared" si="7"/>
        <v>3</v>
      </c>
      <c r="BS14" s="274" t="s">
        <v>319</v>
      </c>
      <c r="BT14" s="275"/>
      <c r="BU14" s="275"/>
      <c r="BV14" s="275"/>
      <c r="BW14" s="275"/>
      <c r="BX14" s="275"/>
      <c r="BY14" s="275"/>
      <c r="BZ14" s="275"/>
      <c r="CA14" s="276"/>
    </row>
    <row r="15" spans="1:79" ht="15.75" customHeight="1" x14ac:dyDescent="0.25">
      <c r="A15" s="144">
        <v>8</v>
      </c>
      <c r="B15" s="191" t="s">
        <v>101</v>
      </c>
      <c r="C15" s="16">
        <v>1</v>
      </c>
      <c r="D15" s="175"/>
      <c r="E15" s="13"/>
      <c r="F15" s="13">
        <v>3</v>
      </c>
      <c r="G15" s="250"/>
      <c r="H15" s="13">
        <v>3</v>
      </c>
      <c r="I15" s="13"/>
      <c r="J15" s="74"/>
      <c r="K15" s="70"/>
      <c r="L15" s="14">
        <v>5</v>
      </c>
      <c r="M15" s="13"/>
      <c r="N15" s="14"/>
      <c r="O15" s="13">
        <v>4</v>
      </c>
      <c r="P15" s="15">
        <v>5</v>
      </c>
      <c r="Q15" s="60">
        <f t="shared" si="0"/>
        <v>21</v>
      </c>
      <c r="R15" s="59">
        <f t="shared" si="1"/>
        <v>2</v>
      </c>
      <c r="S15" s="16"/>
      <c r="T15" s="14"/>
      <c r="U15" s="13">
        <v>1</v>
      </c>
      <c r="V15" s="13"/>
      <c r="W15" s="13"/>
      <c r="X15" s="74"/>
      <c r="Y15" s="84"/>
      <c r="Z15" s="13">
        <v>1</v>
      </c>
      <c r="AA15" s="13"/>
      <c r="AB15" s="14">
        <v>4</v>
      </c>
      <c r="AC15" s="13"/>
      <c r="AD15" s="14"/>
      <c r="AE15" s="60">
        <f t="shared" si="2"/>
        <v>27</v>
      </c>
      <c r="AF15" s="59">
        <f t="shared" si="3"/>
        <v>1</v>
      </c>
      <c r="AG15" s="16"/>
      <c r="AH15" s="14"/>
      <c r="AI15" s="18"/>
      <c r="AJ15" s="27"/>
      <c r="AK15" s="27"/>
      <c r="AL15" s="18"/>
      <c r="AM15" s="18"/>
      <c r="AN15" s="95"/>
      <c r="AO15" s="13">
        <v>1</v>
      </c>
      <c r="AP15" s="18"/>
      <c r="AQ15" s="222"/>
      <c r="AR15" s="18"/>
      <c r="AS15" s="18"/>
      <c r="AT15" s="18"/>
      <c r="AU15" s="18"/>
      <c r="AV15" s="18"/>
      <c r="AW15" s="18"/>
      <c r="AX15" s="95"/>
      <c r="AY15" s="19"/>
      <c r="AZ15" s="17"/>
      <c r="BA15" s="17"/>
      <c r="BB15" s="17"/>
      <c r="BC15" s="17"/>
      <c r="BD15" s="17"/>
      <c r="BE15" s="17"/>
      <c r="BF15" s="104"/>
      <c r="BG15" s="17"/>
      <c r="BH15" s="17"/>
      <c r="BI15" s="107"/>
      <c r="BJ15" s="108"/>
      <c r="BK15" s="109"/>
      <c r="BL15" s="33"/>
      <c r="BM15" s="98">
        <f t="shared" si="5"/>
        <v>28</v>
      </c>
      <c r="BN15" s="19"/>
      <c r="BO15" s="17"/>
      <c r="BP15" s="61">
        <f t="shared" si="4"/>
        <v>28</v>
      </c>
      <c r="BQ15" s="62" t="str">
        <f t="shared" si="6"/>
        <v>FX</v>
      </c>
      <c r="BR15" s="63">
        <f t="shared" si="7"/>
        <v>2</v>
      </c>
      <c r="BS15" s="277" t="s">
        <v>164</v>
      </c>
      <c r="BT15" s="275"/>
      <c r="BU15" s="275"/>
      <c r="BV15" s="275"/>
      <c r="BW15" s="275"/>
      <c r="BX15" s="275"/>
      <c r="BY15" s="275"/>
      <c r="BZ15" s="275"/>
      <c r="CA15" s="276"/>
    </row>
    <row r="16" spans="1:79" ht="15.75" customHeight="1" x14ac:dyDescent="0.25">
      <c r="A16" s="145">
        <v>9</v>
      </c>
      <c r="B16" s="191" t="s">
        <v>102</v>
      </c>
      <c r="C16" s="16">
        <v>1</v>
      </c>
      <c r="D16" s="13">
        <v>4</v>
      </c>
      <c r="E16" s="13">
        <v>1</v>
      </c>
      <c r="F16" s="13">
        <v>3</v>
      </c>
      <c r="G16" s="263">
        <v>1</v>
      </c>
      <c r="H16" s="13">
        <v>4</v>
      </c>
      <c r="I16" s="13">
        <v>1</v>
      </c>
      <c r="J16" s="74"/>
      <c r="K16" s="70">
        <v>1</v>
      </c>
      <c r="L16" s="14"/>
      <c r="M16" s="222">
        <v>1</v>
      </c>
      <c r="N16" s="14"/>
      <c r="O16" s="223">
        <v>4</v>
      </c>
      <c r="P16" s="15">
        <v>5</v>
      </c>
      <c r="Q16" s="60">
        <f t="shared" si="0"/>
        <v>21</v>
      </c>
      <c r="R16" s="59">
        <f t="shared" si="1"/>
        <v>2</v>
      </c>
      <c r="S16" s="30">
        <v>1</v>
      </c>
      <c r="T16" s="14"/>
      <c r="U16" s="18"/>
      <c r="V16" s="13">
        <v>4</v>
      </c>
      <c r="W16" s="67">
        <v>2</v>
      </c>
      <c r="X16" s="74"/>
      <c r="Y16" s="70">
        <v>1</v>
      </c>
      <c r="Z16" s="13">
        <v>1</v>
      </c>
      <c r="AA16" s="67">
        <v>1</v>
      </c>
      <c r="AB16" s="14"/>
      <c r="AC16" s="18">
        <v>1</v>
      </c>
      <c r="AD16" s="14">
        <v>3</v>
      </c>
      <c r="AE16" s="60">
        <f t="shared" si="2"/>
        <v>35</v>
      </c>
      <c r="AF16" s="59">
        <f t="shared" si="3"/>
        <v>2</v>
      </c>
      <c r="AG16" s="30">
        <v>1</v>
      </c>
      <c r="AH16" s="14">
        <v>4</v>
      </c>
      <c r="AI16" s="18"/>
      <c r="AJ16" s="27">
        <v>4</v>
      </c>
      <c r="AK16" s="27">
        <v>1</v>
      </c>
      <c r="AL16" s="18"/>
      <c r="AM16" s="18">
        <v>4</v>
      </c>
      <c r="AN16" s="95">
        <v>1</v>
      </c>
      <c r="AO16" s="13">
        <v>1</v>
      </c>
      <c r="AP16" s="18">
        <v>1</v>
      </c>
      <c r="AQ16" s="222"/>
      <c r="AR16" s="18"/>
      <c r="AS16" s="18">
        <v>1</v>
      </c>
      <c r="AT16" s="18"/>
      <c r="AU16" s="18">
        <v>1</v>
      </c>
      <c r="AV16" s="18"/>
      <c r="AW16" s="18">
        <v>1</v>
      </c>
      <c r="AX16" s="95">
        <v>1</v>
      </c>
      <c r="AY16" s="19"/>
      <c r="AZ16" s="17"/>
      <c r="BA16" s="17"/>
      <c r="BB16" s="17"/>
      <c r="BC16" s="17"/>
      <c r="BD16" s="17"/>
      <c r="BE16" s="17"/>
      <c r="BF16" s="104"/>
      <c r="BG16" s="17"/>
      <c r="BH16" s="17"/>
      <c r="BI16" s="107"/>
      <c r="BJ16" s="108"/>
      <c r="BK16" s="109">
        <v>5</v>
      </c>
      <c r="BL16" s="33"/>
      <c r="BM16" s="98">
        <f t="shared" si="5"/>
        <v>60</v>
      </c>
      <c r="BN16" s="19"/>
      <c r="BO16" s="17"/>
      <c r="BP16" s="61">
        <f t="shared" si="4"/>
        <v>60</v>
      </c>
      <c r="BQ16" s="62" t="str">
        <f t="shared" si="6"/>
        <v>D-</v>
      </c>
      <c r="BR16" s="63">
        <f t="shared" si="7"/>
        <v>3</v>
      </c>
      <c r="BS16" s="274" t="s">
        <v>320</v>
      </c>
      <c r="BT16" s="275"/>
      <c r="BU16" s="275"/>
      <c r="BV16" s="275"/>
      <c r="BW16" s="275"/>
      <c r="BX16" s="275"/>
      <c r="BY16" s="275"/>
      <c r="BZ16" s="275"/>
      <c r="CA16" s="276"/>
    </row>
    <row r="17" spans="1:79" ht="15.75" customHeight="1" x14ac:dyDescent="0.25">
      <c r="A17" s="188">
        <v>10</v>
      </c>
      <c r="B17" s="191" t="s">
        <v>103</v>
      </c>
      <c r="C17" s="16">
        <v>1</v>
      </c>
      <c r="D17" s="13">
        <v>4</v>
      </c>
      <c r="E17" s="13">
        <v>1</v>
      </c>
      <c r="F17" s="13">
        <v>3</v>
      </c>
      <c r="G17" s="250">
        <v>1</v>
      </c>
      <c r="H17" s="13">
        <v>3</v>
      </c>
      <c r="I17" s="13">
        <v>1</v>
      </c>
      <c r="J17" s="74"/>
      <c r="K17" s="70">
        <v>1</v>
      </c>
      <c r="L17" s="14">
        <v>4</v>
      </c>
      <c r="M17" s="222">
        <v>1</v>
      </c>
      <c r="N17" s="14"/>
      <c r="O17" s="223">
        <v>5</v>
      </c>
      <c r="P17" s="14">
        <v>5</v>
      </c>
      <c r="Q17" s="60">
        <f t="shared" si="0"/>
        <v>21</v>
      </c>
      <c r="R17" s="59">
        <f t="shared" si="1"/>
        <v>2</v>
      </c>
      <c r="S17" s="16">
        <v>1</v>
      </c>
      <c r="T17" s="14">
        <v>4</v>
      </c>
      <c r="U17" s="13">
        <v>1</v>
      </c>
      <c r="V17" s="13">
        <v>4</v>
      </c>
      <c r="W17" s="13">
        <v>1</v>
      </c>
      <c r="X17" s="74"/>
      <c r="Y17" s="84">
        <v>1</v>
      </c>
      <c r="Z17" s="13">
        <v>1</v>
      </c>
      <c r="AA17" s="67">
        <v>1</v>
      </c>
      <c r="AB17" s="14">
        <v>1</v>
      </c>
      <c r="AC17" s="18">
        <v>1</v>
      </c>
      <c r="AD17" s="14"/>
      <c r="AE17" s="60">
        <f t="shared" si="2"/>
        <v>37</v>
      </c>
      <c r="AF17" s="59">
        <f t="shared" si="3"/>
        <v>2</v>
      </c>
      <c r="AG17" s="30">
        <v>1</v>
      </c>
      <c r="AH17" s="14">
        <v>4</v>
      </c>
      <c r="AI17" s="18"/>
      <c r="AJ17" s="27">
        <v>5</v>
      </c>
      <c r="AK17" s="27"/>
      <c r="AL17" s="18"/>
      <c r="AM17" s="18">
        <v>5</v>
      </c>
      <c r="AN17" s="95">
        <v>5</v>
      </c>
      <c r="AO17" s="13">
        <v>1</v>
      </c>
      <c r="AP17" s="18">
        <v>1</v>
      </c>
      <c r="AQ17" s="222"/>
      <c r="AR17" s="18">
        <v>4</v>
      </c>
      <c r="AS17" s="18">
        <v>1</v>
      </c>
      <c r="AT17" s="18"/>
      <c r="AU17" s="18"/>
      <c r="AV17" s="18"/>
      <c r="AW17" s="18">
        <v>1</v>
      </c>
      <c r="AX17" s="95">
        <v>3</v>
      </c>
      <c r="AY17" s="19"/>
      <c r="AZ17" s="17">
        <v>5</v>
      </c>
      <c r="BA17" s="17"/>
      <c r="BB17" s="17">
        <v>5</v>
      </c>
      <c r="BC17" s="17"/>
      <c r="BD17" s="17"/>
      <c r="BE17" s="17">
        <v>5</v>
      </c>
      <c r="BF17" s="104"/>
      <c r="BG17" s="17"/>
      <c r="BH17" s="17"/>
      <c r="BI17" s="107"/>
      <c r="BJ17" s="108"/>
      <c r="BK17" s="109"/>
      <c r="BL17" s="33"/>
      <c r="BM17" s="98">
        <f t="shared" si="5"/>
        <v>60</v>
      </c>
      <c r="BN17" s="19">
        <v>15</v>
      </c>
      <c r="BO17" s="17"/>
      <c r="BP17" s="61">
        <f t="shared" si="4"/>
        <v>75</v>
      </c>
      <c r="BQ17" s="62" t="str">
        <f t="shared" si="6"/>
        <v>C</v>
      </c>
      <c r="BR17" s="63">
        <f t="shared" si="7"/>
        <v>4</v>
      </c>
      <c r="BS17" s="271" t="s">
        <v>339</v>
      </c>
      <c r="BT17" s="272"/>
      <c r="BU17" s="272"/>
      <c r="BV17" s="272"/>
      <c r="BW17" s="272"/>
      <c r="BX17" s="272"/>
      <c r="BY17" s="272"/>
      <c r="BZ17" s="272"/>
      <c r="CA17" s="273"/>
    </row>
    <row r="18" spans="1:79" ht="15.75" customHeight="1" x14ac:dyDescent="0.25">
      <c r="A18" s="189">
        <v>11</v>
      </c>
      <c r="B18" s="191" t="s">
        <v>104</v>
      </c>
      <c r="C18" s="19">
        <v>1</v>
      </c>
      <c r="D18" s="17">
        <v>3</v>
      </c>
      <c r="E18" s="17">
        <v>1</v>
      </c>
      <c r="F18" s="17">
        <v>4</v>
      </c>
      <c r="G18" s="248"/>
      <c r="H18" s="17">
        <v>4</v>
      </c>
      <c r="I18" s="17"/>
      <c r="J18" s="33"/>
      <c r="K18" s="71"/>
      <c r="L18" s="17"/>
      <c r="M18" s="17"/>
      <c r="N18" s="17"/>
      <c r="O18" s="17">
        <v>5</v>
      </c>
      <c r="P18" s="17">
        <v>5</v>
      </c>
      <c r="Q18" s="60">
        <f t="shared" si="0"/>
        <v>21</v>
      </c>
      <c r="R18" s="59">
        <f t="shared" si="1"/>
        <v>2</v>
      </c>
      <c r="S18" s="19">
        <v>1</v>
      </c>
      <c r="T18" s="17">
        <v>3</v>
      </c>
      <c r="U18" s="17">
        <v>1</v>
      </c>
      <c r="V18" s="66">
        <v>4</v>
      </c>
      <c r="W18" s="66"/>
      <c r="X18" s="88"/>
      <c r="Y18" s="85">
        <v>1</v>
      </c>
      <c r="Z18" s="66">
        <v>5</v>
      </c>
      <c r="AA18" s="66"/>
      <c r="AB18" s="17">
        <v>4</v>
      </c>
      <c r="AC18" s="17"/>
      <c r="AD18" s="17">
        <v>5</v>
      </c>
      <c r="AE18" s="60">
        <f t="shared" si="2"/>
        <v>39</v>
      </c>
      <c r="AF18" s="59">
        <f t="shared" si="3"/>
        <v>2</v>
      </c>
      <c r="AG18" s="19"/>
      <c r="AH18" s="17"/>
      <c r="AI18" s="17"/>
      <c r="AJ18" s="248"/>
      <c r="AK18" s="248"/>
      <c r="AL18" s="17"/>
      <c r="AM18" s="17">
        <v>5</v>
      </c>
      <c r="AN18" s="96">
        <v>4</v>
      </c>
      <c r="AO18" s="166">
        <v>1</v>
      </c>
      <c r="AP18" s="17">
        <v>1</v>
      </c>
      <c r="AQ18" s="175"/>
      <c r="AR18" s="17">
        <v>4</v>
      </c>
      <c r="AS18" s="17">
        <v>1</v>
      </c>
      <c r="AT18" s="17"/>
      <c r="AU18" s="17">
        <v>1</v>
      </c>
      <c r="AV18" s="17"/>
      <c r="AW18" s="17">
        <v>1</v>
      </c>
      <c r="AX18" s="96"/>
      <c r="AY18" s="19"/>
      <c r="AZ18" s="17">
        <v>5</v>
      </c>
      <c r="BA18" s="17"/>
      <c r="BB18" s="17"/>
      <c r="BC18" s="17"/>
      <c r="BD18" s="17">
        <v>5</v>
      </c>
      <c r="BE18" s="17">
        <v>5</v>
      </c>
      <c r="BF18" s="104">
        <v>5</v>
      </c>
      <c r="BG18" s="17"/>
      <c r="BH18" s="17"/>
      <c r="BI18" s="107">
        <v>5</v>
      </c>
      <c r="BJ18" s="108"/>
      <c r="BK18" s="109">
        <v>5</v>
      </c>
      <c r="BL18" s="33">
        <v>5</v>
      </c>
      <c r="BM18" s="98">
        <f t="shared" si="5"/>
        <v>60</v>
      </c>
      <c r="BN18" s="19">
        <v>15</v>
      </c>
      <c r="BO18" s="17"/>
      <c r="BP18" s="61">
        <f t="shared" si="4"/>
        <v>75</v>
      </c>
      <c r="BQ18" s="62" t="str">
        <f t="shared" si="6"/>
        <v>C</v>
      </c>
      <c r="BR18" s="63">
        <f t="shared" si="7"/>
        <v>4</v>
      </c>
      <c r="BS18" s="271" t="s">
        <v>322</v>
      </c>
      <c r="BT18" s="272"/>
      <c r="BU18" s="272"/>
      <c r="BV18" s="272"/>
      <c r="BW18" s="272"/>
      <c r="BX18" s="272"/>
      <c r="BY18" s="272"/>
      <c r="BZ18" s="272"/>
      <c r="CA18" s="273"/>
    </row>
    <row r="19" spans="1:79" ht="15.75" customHeight="1" x14ac:dyDescent="0.25">
      <c r="A19" s="189">
        <v>12</v>
      </c>
      <c r="B19" s="191" t="s">
        <v>105</v>
      </c>
      <c r="C19" s="19">
        <v>1</v>
      </c>
      <c r="D19" s="17">
        <v>3</v>
      </c>
      <c r="E19" s="17">
        <v>1</v>
      </c>
      <c r="F19" s="17">
        <v>4</v>
      </c>
      <c r="G19" s="248"/>
      <c r="H19" s="17">
        <v>4</v>
      </c>
      <c r="I19" s="17">
        <v>1</v>
      </c>
      <c r="J19" s="33">
        <v>5</v>
      </c>
      <c r="K19" s="71">
        <v>1</v>
      </c>
      <c r="L19" s="17">
        <v>5</v>
      </c>
      <c r="M19" s="17">
        <v>1</v>
      </c>
      <c r="N19" s="17">
        <v>5</v>
      </c>
      <c r="O19" s="17">
        <v>5</v>
      </c>
      <c r="P19" s="17">
        <v>5</v>
      </c>
      <c r="Q19" s="60">
        <f t="shared" si="0"/>
        <v>21</v>
      </c>
      <c r="R19" s="59">
        <f t="shared" si="1"/>
        <v>2</v>
      </c>
      <c r="S19" s="19">
        <v>1</v>
      </c>
      <c r="T19" s="17">
        <v>3</v>
      </c>
      <c r="U19" s="17">
        <v>1</v>
      </c>
      <c r="V19" s="66">
        <v>4</v>
      </c>
      <c r="W19" s="66">
        <v>1</v>
      </c>
      <c r="X19" s="88">
        <v>4</v>
      </c>
      <c r="Y19" s="85">
        <v>1</v>
      </c>
      <c r="Z19" s="66">
        <v>5</v>
      </c>
      <c r="AA19" s="66">
        <v>1</v>
      </c>
      <c r="AB19" s="17">
        <v>4</v>
      </c>
      <c r="AC19" s="17">
        <v>1</v>
      </c>
      <c r="AD19" s="17">
        <v>5</v>
      </c>
      <c r="AE19" s="60">
        <f t="shared" si="2"/>
        <v>39</v>
      </c>
      <c r="AF19" s="59">
        <f t="shared" si="3"/>
        <v>2</v>
      </c>
      <c r="AG19" s="19">
        <v>1</v>
      </c>
      <c r="AH19" s="17">
        <v>4</v>
      </c>
      <c r="AI19" s="17">
        <v>1</v>
      </c>
      <c r="AJ19" s="248">
        <v>4</v>
      </c>
      <c r="AK19" s="248">
        <v>1</v>
      </c>
      <c r="AL19" s="17">
        <v>4</v>
      </c>
      <c r="AM19" s="17">
        <v>5</v>
      </c>
      <c r="AN19" s="96">
        <v>5</v>
      </c>
      <c r="AO19" s="166">
        <v>1</v>
      </c>
      <c r="AP19" s="17">
        <v>1</v>
      </c>
      <c r="AQ19" s="175">
        <v>1</v>
      </c>
      <c r="AR19" s="17">
        <v>1</v>
      </c>
      <c r="AS19" s="17">
        <v>1</v>
      </c>
      <c r="AT19" s="17">
        <v>5</v>
      </c>
      <c r="AU19" s="17">
        <v>1</v>
      </c>
      <c r="AV19" s="17">
        <v>5</v>
      </c>
      <c r="AW19" s="17">
        <v>1</v>
      </c>
      <c r="AX19" s="96">
        <v>5</v>
      </c>
      <c r="AY19" s="19">
        <v>5</v>
      </c>
      <c r="AZ19" s="17">
        <v>4</v>
      </c>
      <c r="BA19" s="17">
        <v>5</v>
      </c>
      <c r="BB19" s="17">
        <v>5</v>
      </c>
      <c r="BC19" s="17">
        <v>5</v>
      </c>
      <c r="BD19" s="17">
        <v>5</v>
      </c>
      <c r="BE19" s="17">
        <v>5</v>
      </c>
      <c r="BF19" s="104">
        <v>5</v>
      </c>
      <c r="BG19" s="17">
        <v>4</v>
      </c>
      <c r="BH19" s="17">
        <v>4</v>
      </c>
      <c r="BI19" s="107">
        <v>5</v>
      </c>
      <c r="BJ19" s="108">
        <v>5</v>
      </c>
      <c r="BK19" s="109">
        <v>5</v>
      </c>
      <c r="BL19" s="33">
        <v>5</v>
      </c>
      <c r="BM19" s="98">
        <f t="shared" si="5"/>
        <v>60</v>
      </c>
      <c r="BN19" s="19">
        <v>15</v>
      </c>
      <c r="BO19" s="17">
        <v>20</v>
      </c>
      <c r="BP19" s="61">
        <f t="shared" si="4"/>
        <v>95</v>
      </c>
      <c r="BQ19" s="62" t="str">
        <f t="shared" si="6"/>
        <v>A</v>
      </c>
      <c r="BR19" s="63">
        <f t="shared" si="7"/>
        <v>5</v>
      </c>
      <c r="BS19" s="280" t="s">
        <v>286</v>
      </c>
      <c r="BT19" s="278"/>
      <c r="BU19" s="278"/>
      <c r="BV19" s="278"/>
      <c r="BW19" s="278"/>
      <c r="BX19" s="278"/>
      <c r="BY19" s="278"/>
      <c r="BZ19" s="278"/>
      <c r="CA19" s="279"/>
    </row>
    <row r="20" spans="1:79" ht="15.75" customHeight="1" x14ac:dyDescent="0.25">
      <c r="A20" s="189">
        <v>13</v>
      </c>
      <c r="B20" s="191" t="s">
        <v>106</v>
      </c>
      <c r="C20" s="19"/>
      <c r="D20" s="17">
        <v>4</v>
      </c>
      <c r="E20" s="17">
        <v>1</v>
      </c>
      <c r="F20" s="17">
        <v>4</v>
      </c>
      <c r="G20" s="248"/>
      <c r="H20" s="17">
        <v>4</v>
      </c>
      <c r="I20" s="17"/>
      <c r="J20" s="33"/>
      <c r="K20" s="71">
        <v>1</v>
      </c>
      <c r="L20" s="17"/>
      <c r="M20" s="17">
        <v>1</v>
      </c>
      <c r="N20" s="20"/>
      <c r="O20" s="20">
        <v>5</v>
      </c>
      <c r="P20" s="20">
        <v>5</v>
      </c>
      <c r="Q20" s="60">
        <f t="shared" si="0"/>
        <v>21</v>
      </c>
      <c r="R20" s="59">
        <f t="shared" si="1"/>
        <v>2</v>
      </c>
      <c r="S20" s="237">
        <v>1</v>
      </c>
      <c r="T20" s="13"/>
      <c r="U20" s="20"/>
      <c r="V20" s="20">
        <v>4</v>
      </c>
      <c r="W20" s="20">
        <v>1</v>
      </c>
      <c r="X20" s="90"/>
      <c r="Y20" s="85">
        <v>1</v>
      </c>
      <c r="Z20" s="66">
        <v>1</v>
      </c>
      <c r="AA20" s="66">
        <v>1</v>
      </c>
      <c r="AB20" s="17"/>
      <c r="AC20" s="17">
        <v>1</v>
      </c>
      <c r="AD20" s="17">
        <v>4</v>
      </c>
      <c r="AE20" s="60">
        <f t="shared" si="2"/>
        <v>35</v>
      </c>
      <c r="AF20" s="59">
        <f t="shared" si="3"/>
        <v>2</v>
      </c>
      <c r="AG20" s="19">
        <v>1</v>
      </c>
      <c r="AH20" s="17">
        <v>4</v>
      </c>
      <c r="AI20" s="17"/>
      <c r="AJ20" s="248"/>
      <c r="AK20" s="248"/>
      <c r="AL20" s="17"/>
      <c r="AM20" s="17">
        <v>4</v>
      </c>
      <c r="AN20" s="96">
        <v>1</v>
      </c>
      <c r="AO20" s="166">
        <v>1</v>
      </c>
      <c r="AP20" s="17"/>
      <c r="AQ20" s="175"/>
      <c r="AR20" s="17">
        <v>4</v>
      </c>
      <c r="AS20" s="17"/>
      <c r="AT20" s="17"/>
      <c r="AU20" s="17">
        <v>1</v>
      </c>
      <c r="AV20" s="17"/>
      <c r="AW20" s="17">
        <v>1</v>
      </c>
      <c r="AX20" s="96">
        <v>1</v>
      </c>
      <c r="AY20" s="19"/>
      <c r="AZ20" s="17"/>
      <c r="BA20" s="17"/>
      <c r="BB20" s="17"/>
      <c r="BC20" s="17"/>
      <c r="BD20" s="17"/>
      <c r="BE20" s="17"/>
      <c r="BF20" s="104"/>
      <c r="BG20" s="17"/>
      <c r="BH20" s="17"/>
      <c r="BI20" s="107"/>
      <c r="BJ20" s="108"/>
      <c r="BK20" s="109">
        <v>4</v>
      </c>
      <c r="BL20" s="33"/>
      <c r="BM20" s="98">
        <f t="shared" si="5"/>
        <v>57</v>
      </c>
      <c r="BN20" s="19">
        <v>5</v>
      </c>
      <c r="BO20" s="17"/>
      <c r="BP20" s="61">
        <f t="shared" si="4"/>
        <v>62</v>
      </c>
      <c r="BQ20" s="62" t="str">
        <f t="shared" si="6"/>
        <v>D-</v>
      </c>
      <c r="BR20" s="63">
        <f t="shared" si="7"/>
        <v>3</v>
      </c>
      <c r="BS20" s="271" t="s">
        <v>338</v>
      </c>
      <c r="BT20" s="272"/>
      <c r="BU20" s="272"/>
      <c r="BV20" s="272"/>
      <c r="BW20" s="272"/>
      <c r="BX20" s="272"/>
      <c r="BY20" s="272"/>
      <c r="BZ20" s="272"/>
      <c r="CA20" s="273"/>
    </row>
    <row r="21" spans="1:79" ht="15.75" customHeight="1" x14ac:dyDescent="0.25">
      <c r="A21" s="189">
        <v>14</v>
      </c>
      <c r="B21" s="192" t="s">
        <v>107</v>
      </c>
      <c r="C21" s="21">
        <v>1</v>
      </c>
      <c r="D21" s="22">
        <v>4</v>
      </c>
      <c r="E21" s="22">
        <v>1</v>
      </c>
      <c r="F21" s="22">
        <v>4</v>
      </c>
      <c r="G21" s="22">
        <v>1</v>
      </c>
      <c r="H21" s="22"/>
      <c r="I21" s="22">
        <v>1</v>
      </c>
      <c r="J21" s="75">
        <v>4</v>
      </c>
      <c r="K21" s="72">
        <v>1</v>
      </c>
      <c r="L21" s="22"/>
      <c r="M21" s="22">
        <v>1</v>
      </c>
      <c r="N21" s="17"/>
      <c r="O21" s="17">
        <v>5</v>
      </c>
      <c r="P21" s="17">
        <v>5</v>
      </c>
      <c r="Q21" s="60">
        <f t="shared" si="0"/>
        <v>21</v>
      </c>
      <c r="R21" s="59">
        <f t="shared" si="1"/>
        <v>2</v>
      </c>
      <c r="S21" s="55">
        <v>1</v>
      </c>
      <c r="T21" s="26">
        <v>3</v>
      </c>
      <c r="U21" s="17">
        <v>1</v>
      </c>
      <c r="V21" s="17">
        <v>4</v>
      </c>
      <c r="W21" s="17">
        <v>2</v>
      </c>
      <c r="X21" s="33"/>
      <c r="Y21" s="71">
        <v>1</v>
      </c>
      <c r="Z21" s="17">
        <v>5</v>
      </c>
      <c r="AA21" s="17"/>
      <c r="AB21" s="17">
        <v>1</v>
      </c>
      <c r="AC21" s="17">
        <v>1</v>
      </c>
      <c r="AD21" s="17">
        <v>5</v>
      </c>
      <c r="AE21" s="60">
        <f t="shared" si="2"/>
        <v>39</v>
      </c>
      <c r="AF21" s="59">
        <f t="shared" si="3"/>
        <v>2</v>
      </c>
      <c r="AG21" s="19">
        <v>1</v>
      </c>
      <c r="AH21" s="17">
        <v>4</v>
      </c>
      <c r="AI21" s="17"/>
      <c r="AJ21" s="248">
        <v>4</v>
      </c>
      <c r="AK21" s="248">
        <v>1</v>
      </c>
      <c r="AL21" s="17"/>
      <c r="AM21" s="17">
        <v>5</v>
      </c>
      <c r="AN21" s="96">
        <v>5</v>
      </c>
      <c r="AO21" s="22">
        <v>1</v>
      </c>
      <c r="AP21" s="17">
        <v>1</v>
      </c>
      <c r="AQ21" s="175"/>
      <c r="AR21" s="17">
        <v>4</v>
      </c>
      <c r="AS21" s="17">
        <v>1</v>
      </c>
      <c r="AT21" s="17"/>
      <c r="AU21" s="17">
        <v>1</v>
      </c>
      <c r="AV21" s="17"/>
      <c r="AW21" s="17">
        <v>1</v>
      </c>
      <c r="AX21" s="96">
        <v>1</v>
      </c>
      <c r="AY21" s="19"/>
      <c r="AZ21" s="17">
        <v>5</v>
      </c>
      <c r="BA21" s="17"/>
      <c r="BB21" s="17">
        <v>5</v>
      </c>
      <c r="BC21" s="17"/>
      <c r="BD21" s="17"/>
      <c r="BE21" s="17">
        <v>5</v>
      </c>
      <c r="BF21" s="104"/>
      <c r="BG21" s="17"/>
      <c r="BH21" s="17"/>
      <c r="BI21" s="107"/>
      <c r="BJ21" s="108"/>
      <c r="BK21" s="109">
        <v>4</v>
      </c>
      <c r="BL21" s="33"/>
      <c r="BM21" s="98">
        <f t="shared" si="5"/>
        <v>60</v>
      </c>
      <c r="BN21" s="19">
        <v>15</v>
      </c>
      <c r="BO21" s="17"/>
      <c r="BP21" s="61">
        <f t="shared" si="4"/>
        <v>75</v>
      </c>
      <c r="BQ21" s="62" t="str">
        <f t="shared" si="6"/>
        <v>C</v>
      </c>
      <c r="BR21" s="63">
        <f t="shared" si="7"/>
        <v>4</v>
      </c>
      <c r="BS21" s="271" t="s">
        <v>337</v>
      </c>
      <c r="BT21" s="275"/>
      <c r="BU21" s="275"/>
      <c r="BV21" s="275"/>
      <c r="BW21" s="275"/>
      <c r="BX21" s="275"/>
      <c r="BY21" s="275"/>
      <c r="BZ21" s="275"/>
      <c r="CA21" s="276"/>
    </row>
    <row r="22" spans="1:79" ht="15.75" customHeight="1" x14ac:dyDescent="0.25">
      <c r="A22" s="189">
        <v>15</v>
      </c>
      <c r="B22" s="191" t="s">
        <v>108</v>
      </c>
      <c r="C22" s="19">
        <v>1</v>
      </c>
      <c r="D22" s="17">
        <v>4</v>
      </c>
      <c r="E22" s="17">
        <v>1</v>
      </c>
      <c r="F22" s="17">
        <v>4</v>
      </c>
      <c r="G22" s="248"/>
      <c r="H22" s="17">
        <v>4</v>
      </c>
      <c r="I22" s="17"/>
      <c r="J22" s="33"/>
      <c r="K22" s="71"/>
      <c r="L22" s="17"/>
      <c r="M22" s="17"/>
      <c r="N22" s="20"/>
      <c r="O22" s="20">
        <v>5</v>
      </c>
      <c r="P22" s="20">
        <v>4</v>
      </c>
      <c r="Q22" s="60">
        <f t="shared" si="0"/>
        <v>21</v>
      </c>
      <c r="R22" s="59">
        <f t="shared" si="1"/>
        <v>2</v>
      </c>
      <c r="S22" s="16">
        <v>1</v>
      </c>
      <c r="T22" s="27">
        <v>4</v>
      </c>
      <c r="U22" s="17">
        <v>1</v>
      </c>
      <c r="V22" s="17">
        <v>4</v>
      </c>
      <c r="W22" s="28"/>
      <c r="X22" s="33"/>
      <c r="Y22" s="71">
        <v>1</v>
      </c>
      <c r="Z22" s="17">
        <v>5</v>
      </c>
      <c r="AA22" s="17"/>
      <c r="AB22" s="17">
        <v>4</v>
      </c>
      <c r="AC22" s="17"/>
      <c r="AD22" s="17">
        <v>5</v>
      </c>
      <c r="AE22" s="60">
        <f t="shared" si="2"/>
        <v>39</v>
      </c>
      <c r="AF22" s="59">
        <f t="shared" si="3"/>
        <v>2</v>
      </c>
      <c r="AG22" s="19"/>
      <c r="AH22" s="17"/>
      <c r="AI22" s="17"/>
      <c r="AJ22" s="248"/>
      <c r="AK22" s="248"/>
      <c r="AL22" s="17"/>
      <c r="AM22" s="17">
        <v>5</v>
      </c>
      <c r="AN22" s="96">
        <v>5</v>
      </c>
      <c r="AO22" s="166">
        <v>1</v>
      </c>
      <c r="AP22" s="17">
        <v>1</v>
      </c>
      <c r="AQ22" s="175"/>
      <c r="AR22" s="17">
        <v>4</v>
      </c>
      <c r="AS22" s="17">
        <v>1</v>
      </c>
      <c r="AT22" s="17"/>
      <c r="AU22" s="17">
        <v>1</v>
      </c>
      <c r="AV22" s="17"/>
      <c r="AW22" s="17"/>
      <c r="AX22" s="96">
        <v>3</v>
      </c>
      <c r="AY22" s="19"/>
      <c r="AZ22" s="17">
        <v>4</v>
      </c>
      <c r="BA22" s="17">
        <v>4</v>
      </c>
      <c r="BB22" s="17">
        <v>4</v>
      </c>
      <c r="BC22" s="17"/>
      <c r="BD22" s="17"/>
      <c r="BE22" s="17">
        <v>4</v>
      </c>
      <c r="BF22" s="104">
        <v>4</v>
      </c>
      <c r="BG22" s="17"/>
      <c r="BH22" s="17"/>
      <c r="BI22" s="107">
        <v>4</v>
      </c>
      <c r="BJ22" s="108">
        <v>4</v>
      </c>
      <c r="BK22" s="109">
        <v>5</v>
      </c>
      <c r="BL22" s="33">
        <v>4</v>
      </c>
      <c r="BM22" s="98">
        <f t="shared" si="5"/>
        <v>60</v>
      </c>
      <c r="BN22" s="19">
        <v>15</v>
      </c>
      <c r="BO22" s="17"/>
      <c r="BP22" s="61">
        <f t="shared" si="4"/>
        <v>75</v>
      </c>
      <c r="BQ22" s="62" t="str">
        <f t="shared" si="6"/>
        <v>C</v>
      </c>
      <c r="BR22" s="63">
        <f t="shared" si="7"/>
        <v>4</v>
      </c>
      <c r="BS22" s="271" t="s">
        <v>321</v>
      </c>
      <c r="BT22" s="272"/>
      <c r="BU22" s="272"/>
      <c r="BV22" s="272"/>
      <c r="BW22" s="272"/>
      <c r="BX22" s="272"/>
      <c r="BY22" s="272"/>
      <c r="BZ22" s="272"/>
      <c r="CA22" s="273"/>
    </row>
    <row r="23" spans="1:79" ht="15.75" customHeight="1" x14ac:dyDescent="0.25">
      <c r="A23" s="189">
        <v>16</v>
      </c>
      <c r="B23" s="191" t="s">
        <v>109</v>
      </c>
      <c r="C23" s="19">
        <v>1</v>
      </c>
      <c r="D23" s="17">
        <v>4</v>
      </c>
      <c r="E23" s="17">
        <v>1</v>
      </c>
      <c r="F23" s="17">
        <v>3</v>
      </c>
      <c r="G23" s="175">
        <v>1</v>
      </c>
      <c r="H23" s="17">
        <v>4</v>
      </c>
      <c r="I23" s="17">
        <v>1</v>
      </c>
      <c r="J23" s="33">
        <v>4</v>
      </c>
      <c r="K23" s="71">
        <v>1</v>
      </c>
      <c r="L23" s="17">
        <v>4</v>
      </c>
      <c r="M23" s="17">
        <v>1</v>
      </c>
      <c r="N23" s="20"/>
      <c r="O23" s="20">
        <v>5</v>
      </c>
      <c r="P23" s="20">
        <v>5</v>
      </c>
      <c r="Q23" s="60">
        <f t="shared" si="0"/>
        <v>21</v>
      </c>
      <c r="R23" s="59">
        <f t="shared" si="1"/>
        <v>2</v>
      </c>
      <c r="S23" s="16">
        <v>1</v>
      </c>
      <c r="T23" s="18">
        <v>5</v>
      </c>
      <c r="U23" s="17">
        <v>1</v>
      </c>
      <c r="V23" s="17">
        <v>4</v>
      </c>
      <c r="W23" s="13">
        <v>2</v>
      </c>
      <c r="X23" s="33">
        <v>5</v>
      </c>
      <c r="Y23" s="71">
        <v>1</v>
      </c>
      <c r="Z23" s="17">
        <v>3</v>
      </c>
      <c r="AA23" s="17">
        <v>1</v>
      </c>
      <c r="AB23" s="17">
        <v>1</v>
      </c>
      <c r="AC23" s="17">
        <v>1</v>
      </c>
      <c r="AD23" s="17">
        <v>4</v>
      </c>
      <c r="AE23" s="60">
        <f t="shared" si="2"/>
        <v>39</v>
      </c>
      <c r="AF23" s="59">
        <f t="shared" si="3"/>
        <v>2</v>
      </c>
      <c r="AG23" s="19">
        <v>1</v>
      </c>
      <c r="AH23" s="17">
        <v>4</v>
      </c>
      <c r="AI23" s="17"/>
      <c r="AJ23" s="248">
        <v>4</v>
      </c>
      <c r="AK23" s="248">
        <v>1</v>
      </c>
      <c r="AL23" s="17"/>
      <c r="AM23" s="17">
        <v>4</v>
      </c>
      <c r="AN23" s="96">
        <v>4</v>
      </c>
      <c r="AO23" s="166">
        <v>1</v>
      </c>
      <c r="AP23" s="17">
        <v>1</v>
      </c>
      <c r="AQ23" s="175"/>
      <c r="AR23" s="17">
        <v>4</v>
      </c>
      <c r="AS23" s="17"/>
      <c r="AT23" s="17"/>
      <c r="AU23" s="17">
        <v>1</v>
      </c>
      <c r="AV23" s="17"/>
      <c r="AW23" s="17">
        <v>1</v>
      </c>
      <c r="AX23" s="96">
        <v>2</v>
      </c>
      <c r="AY23" s="19"/>
      <c r="AZ23" s="17">
        <v>5</v>
      </c>
      <c r="BA23" s="17"/>
      <c r="BB23" s="17">
        <v>5</v>
      </c>
      <c r="BC23" s="17">
        <v>5</v>
      </c>
      <c r="BD23" s="17"/>
      <c r="BE23" s="17">
        <v>5</v>
      </c>
      <c r="BF23" s="104">
        <v>5</v>
      </c>
      <c r="BG23" s="17"/>
      <c r="BH23" s="17"/>
      <c r="BI23" s="107"/>
      <c r="BJ23" s="108"/>
      <c r="BK23" s="109">
        <v>4</v>
      </c>
      <c r="BL23" s="33"/>
      <c r="BM23" s="98">
        <f t="shared" si="5"/>
        <v>60</v>
      </c>
      <c r="BN23" s="19">
        <v>15</v>
      </c>
      <c r="BO23" s="17"/>
      <c r="BP23" s="61">
        <f t="shared" si="4"/>
        <v>75</v>
      </c>
      <c r="BQ23" s="62" t="str">
        <f t="shared" si="6"/>
        <v>C</v>
      </c>
      <c r="BR23" s="63">
        <f t="shared" si="7"/>
        <v>4</v>
      </c>
      <c r="BS23" s="271" t="s">
        <v>335</v>
      </c>
      <c r="BT23" s="272"/>
      <c r="BU23" s="272"/>
      <c r="BV23" s="272"/>
      <c r="BW23" s="272"/>
      <c r="BX23" s="272"/>
      <c r="BY23" s="272"/>
      <c r="BZ23" s="272"/>
      <c r="CA23" s="273"/>
    </row>
    <row r="24" spans="1:79" ht="15.75" customHeight="1" x14ac:dyDescent="0.25">
      <c r="A24" s="189">
        <v>17</v>
      </c>
      <c r="B24" s="191" t="s">
        <v>110</v>
      </c>
      <c r="C24" s="19">
        <v>1</v>
      </c>
      <c r="D24" s="17">
        <v>5</v>
      </c>
      <c r="E24" s="17">
        <v>1</v>
      </c>
      <c r="F24" s="17">
        <v>4</v>
      </c>
      <c r="G24" s="248"/>
      <c r="H24" s="17">
        <v>5</v>
      </c>
      <c r="I24" s="17">
        <v>1</v>
      </c>
      <c r="J24" s="33">
        <v>5</v>
      </c>
      <c r="K24" s="71">
        <v>1</v>
      </c>
      <c r="L24" s="17">
        <v>5</v>
      </c>
      <c r="M24" s="17">
        <v>1</v>
      </c>
      <c r="N24" s="23"/>
      <c r="O24" s="23">
        <v>5</v>
      </c>
      <c r="P24" s="23">
        <v>5</v>
      </c>
      <c r="Q24" s="60">
        <f t="shared" si="0"/>
        <v>21</v>
      </c>
      <c r="R24" s="59">
        <f t="shared" si="1"/>
        <v>2</v>
      </c>
      <c r="S24" s="16">
        <v>1</v>
      </c>
      <c r="T24" s="18"/>
      <c r="U24" s="17">
        <v>1</v>
      </c>
      <c r="V24" s="17">
        <v>4</v>
      </c>
      <c r="W24" s="13">
        <v>2</v>
      </c>
      <c r="X24" s="33"/>
      <c r="Y24" s="71">
        <v>1</v>
      </c>
      <c r="Z24" s="17"/>
      <c r="AA24" s="17">
        <v>1</v>
      </c>
      <c r="AB24" s="17">
        <v>1</v>
      </c>
      <c r="AC24" s="17">
        <v>1</v>
      </c>
      <c r="AD24" s="17">
        <v>4</v>
      </c>
      <c r="AE24" s="60">
        <f t="shared" si="2"/>
        <v>37</v>
      </c>
      <c r="AF24" s="59">
        <f t="shared" si="3"/>
        <v>2</v>
      </c>
      <c r="AG24" s="19">
        <v>1</v>
      </c>
      <c r="AH24" s="17">
        <v>4</v>
      </c>
      <c r="AI24" s="17"/>
      <c r="AJ24" s="248">
        <v>4</v>
      </c>
      <c r="AK24" s="248"/>
      <c r="AL24" s="17"/>
      <c r="AM24" s="17"/>
      <c r="AN24" s="96">
        <v>4</v>
      </c>
      <c r="AO24" s="166">
        <v>1</v>
      </c>
      <c r="AP24" s="17">
        <v>1</v>
      </c>
      <c r="AQ24" s="175"/>
      <c r="AR24" s="17">
        <v>4</v>
      </c>
      <c r="AS24" s="17">
        <v>1</v>
      </c>
      <c r="AT24" s="17"/>
      <c r="AU24" s="17">
        <v>1</v>
      </c>
      <c r="AV24" s="17"/>
      <c r="AW24" s="17"/>
      <c r="AX24" s="96">
        <v>1</v>
      </c>
      <c r="AY24" s="19"/>
      <c r="AZ24" s="17"/>
      <c r="BA24" s="17"/>
      <c r="BB24" s="17"/>
      <c r="BC24" s="17"/>
      <c r="BD24" s="17"/>
      <c r="BE24" s="17"/>
      <c r="BF24" s="104"/>
      <c r="BG24" s="17"/>
      <c r="BH24" s="17"/>
      <c r="BI24" s="107"/>
      <c r="BJ24" s="108"/>
      <c r="BK24" s="109">
        <v>4</v>
      </c>
      <c r="BL24" s="33"/>
      <c r="BM24" s="98">
        <f t="shared" si="5"/>
        <v>60</v>
      </c>
      <c r="BN24" s="19">
        <v>15</v>
      </c>
      <c r="BO24" s="17">
        <v>10</v>
      </c>
      <c r="BP24" s="61">
        <f t="shared" si="4"/>
        <v>85</v>
      </c>
      <c r="BQ24" s="62" t="str">
        <f t="shared" si="6"/>
        <v>B</v>
      </c>
      <c r="BR24" s="63">
        <f t="shared" si="7"/>
        <v>4</v>
      </c>
      <c r="BS24" s="271" t="s">
        <v>333</v>
      </c>
      <c r="BT24" s="272"/>
      <c r="BU24" s="272"/>
      <c r="BV24" s="272"/>
      <c r="BW24" s="272"/>
      <c r="BX24" s="272"/>
      <c r="BY24" s="272"/>
      <c r="BZ24" s="272"/>
      <c r="CA24" s="273"/>
    </row>
    <row r="25" spans="1:79" ht="15.75" customHeight="1" x14ac:dyDescent="0.25">
      <c r="A25" s="189">
        <v>18</v>
      </c>
      <c r="B25" s="191" t="s">
        <v>111</v>
      </c>
      <c r="C25" s="19">
        <v>1</v>
      </c>
      <c r="D25" s="17">
        <v>3</v>
      </c>
      <c r="E25" s="17">
        <v>1</v>
      </c>
      <c r="F25" s="17">
        <v>3</v>
      </c>
      <c r="G25" s="248"/>
      <c r="H25" s="17">
        <v>5</v>
      </c>
      <c r="I25" s="17">
        <v>1</v>
      </c>
      <c r="J25" s="33">
        <v>4</v>
      </c>
      <c r="K25" s="71">
        <v>1</v>
      </c>
      <c r="L25" s="17"/>
      <c r="M25" s="17">
        <v>1</v>
      </c>
      <c r="N25" s="23"/>
      <c r="O25" s="23">
        <v>5</v>
      </c>
      <c r="P25" s="23">
        <v>5</v>
      </c>
      <c r="Q25" s="60">
        <f t="shared" si="0"/>
        <v>21</v>
      </c>
      <c r="R25" s="59">
        <f t="shared" si="1"/>
        <v>2</v>
      </c>
      <c r="S25" s="16">
        <v>1</v>
      </c>
      <c r="T25" s="18">
        <v>4</v>
      </c>
      <c r="U25" s="17">
        <v>1</v>
      </c>
      <c r="V25" s="29">
        <v>4</v>
      </c>
      <c r="W25" s="13">
        <v>2</v>
      </c>
      <c r="X25" s="33"/>
      <c r="Y25" s="71">
        <v>1</v>
      </c>
      <c r="Z25" s="17">
        <v>1</v>
      </c>
      <c r="AA25" s="17">
        <v>1</v>
      </c>
      <c r="AB25" s="17">
        <v>1</v>
      </c>
      <c r="AC25" s="17">
        <v>1</v>
      </c>
      <c r="AD25" s="17">
        <v>0</v>
      </c>
      <c r="AE25" s="60">
        <f t="shared" si="2"/>
        <v>38</v>
      </c>
      <c r="AF25" s="59">
        <f t="shared" si="3"/>
        <v>2</v>
      </c>
      <c r="AG25" s="19">
        <v>1</v>
      </c>
      <c r="AH25" s="17">
        <v>4</v>
      </c>
      <c r="AI25" s="17"/>
      <c r="AJ25" s="248"/>
      <c r="AK25" s="248"/>
      <c r="AL25" s="17"/>
      <c r="AM25" s="17">
        <v>1</v>
      </c>
      <c r="AN25" s="96">
        <v>1</v>
      </c>
      <c r="AO25" s="166">
        <v>1</v>
      </c>
      <c r="AP25" s="17">
        <v>1</v>
      </c>
      <c r="AQ25" s="175"/>
      <c r="AR25" s="17"/>
      <c r="AS25" s="17">
        <v>1</v>
      </c>
      <c r="AT25" s="17"/>
      <c r="AU25" s="17">
        <v>1</v>
      </c>
      <c r="AV25" s="17"/>
      <c r="AW25" s="17"/>
      <c r="AX25" s="96">
        <v>2</v>
      </c>
      <c r="AY25" s="19"/>
      <c r="AZ25" s="17"/>
      <c r="BA25" s="17"/>
      <c r="BB25" s="17"/>
      <c r="BC25" s="17"/>
      <c r="BD25" s="17"/>
      <c r="BE25" s="17"/>
      <c r="BF25" s="104"/>
      <c r="BG25" s="17"/>
      <c r="BH25" s="17"/>
      <c r="BI25" s="107"/>
      <c r="BJ25" s="108"/>
      <c r="BK25" s="109">
        <v>4</v>
      </c>
      <c r="BL25" s="33"/>
      <c r="BM25" s="98">
        <f t="shared" si="5"/>
        <v>55</v>
      </c>
      <c r="BN25" s="19">
        <v>5</v>
      </c>
      <c r="BO25" s="17"/>
      <c r="BP25" s="61">
        <f t="shared" si="4"/>
        <v>60</v>
      </c>
      <c r="BQ25" s="62" t="str">
        <f t="shared" si="6"/>
        <v>D-</v>
      </c>
      <c r="BR25" s="63">
        <f t="shared" si="7"/>
        <v>3</v>
      </c>
      <c r="BS25" s="274" t="s">
        <v>323</v>
      </c>
      <c r="BT25" s="275"/>
      <c r="BU25" s="275"/>
      <c r="BV25" s="275"/>
      <c r="BW25" s="275"/>
      <c r="BX25" s="275"/>
      <c r="BY25" s="275"/>
      <c r="BZ25" s="275"/>
      <c r="CA25" s="276"/>
    </row>
    <row r="26" spans="1:79" ht="15.75" customHeight="1" x14ac:dyDescent="0.25">
      <c r="A26" s="189">
        <v>19</v>
      </c>
      <c r="B26" s="191" t="s">
        <v>112</v>
      </c>
      <c r="C26" s="19">
        <v>1</v>
      </c>
      <c r="D26" s="17">
        <v>4</v>
      </c>
      <c r="E26" s="17"/>
      <c r="F26" s="17">
        <v>3</v>
      </c>
      <c r="G26" s="248"/>
      <c r="H26" s="17">
        <v>3</v>
      </c>
      <c r="I26" s="17"/>
      <c r="J26" s="33">
        <v>5</v>
      </c>
      <c r="K26" s="71"/>
      <c r="L26" s="17">
        <v>5</v>
      </c>
      <c r="M26" s="17">
        <v>1</v>
      </c>
      <c r="N26" s="23"/>
      <c r="O26" s="23">
        <v>5</v>
      </c>
      <c r="P26" s="23">
        <v>5</v>
      </c>
      <c r="Q26" s="60">
        <f t="shared" si="0"/>
        <v>21</v>
      </c>
      <c r="R26" s="59">
        <f t="shared" si="1"/>
        <v>2</v>
      </c>
      <c r="S26" s="16">
        <v>1</v>
      </c>
      <c r="T26" s="18"/>
      <c r="U26" s="17">
        <v>1</v>
      </c>
      <c r="V26" s="29">
        <v>4</v>
      </c>
      <c r="W26" s="13">
        <v>1</v>
      </c>
      <c r="X26" s="33"/>
      <c r="Y26" s="71"/>
      <c r="Z26" s="17">
        <v>1</v>
      </c>
      <c r="AA26" s="17">
        <v>1</v>
      </c>
      <c r="AB26" s="17">
        <v>1</v>
      </c>
      <c r="AC26" s="17"/>
      <c r="AD26" s="17">
        <v>4</v>
      </c>
      <c r="AE26" s="60">
        <f t="shared" si="2"/>
        <v>35</v>
      </c>
      <c r="AF26" s="59">
        <f t="shared" si="3"/>
        <v>2</v>
      </c>
      <c r="AG26" s="19"/>
      <c r="AH26" s="17"/>
      <c r="AI26" s="17"/>
      <c r="AJ26" s="248">
        <v>5</v>
      </c>
      <c r="AK26" s="248"/>
      <c r="AL26" s="17"/>
      <c r="AM26" s="17">
        <v>4</v>
      </c>
      <c r="AN26" s="96">
        <v>5</v>
      </c>
      <c r="AO26" s="166">
        <v>1</v>
      </c>
      <c r="AP26" s="17"/>
      <c r="AQ26" s="175"/>
      <c r="AR26" s="17"/>
      <c r="AS26" s="17"/>
      <c r="AT26" s="17"/>
      <c r="AU26" s="17"/>
      <c r="AV26" s="17"/>
      <c r="AW26" s="17"/>
      <c r="AX26" s="96">
        <v>1</v>
      </c>
      <c r="AY26" s="19"/>
      <c r="AZ26" s="17"/>
      <c r="BA26" s="17"/>
      <c r="BB26" s="17">
        <v>5</v>
      </c>
      <c r="BC26" s="17"/>
      <c r="BD26" s="17">
        <v>5</v>
      </c>
      <c r="BE26" s="17">
        <v>5</v>
      </c>
      <c r="BF26" s="104">
        <v>5</v>
      </c>
      <c r="BG26" s="17"/>
      <c r="BH26" s="17"/>
      <c r="BI26" s="107">
        <v>5</v>
      </c>
      <c r="BJ26" s="108"/>
      <c r="BK26" s="109">
        <v>4</v>
      </c>
      <c r="BL26" s="33">
        <v>5</v>
      </c>
      <c r="BM26" s="98">
        <f t="shared" si="5"/>
        <v>60</v>
      </c>
      <c r="BN26" s="19">
        <v>15</v>
      </c>
      <c r="BO26" s="17"/>
      <c r="BP26" s="61">
        <f t="shared" si="4"/>
        <v>75</v>
      </c>
      <c r="BQ26" s="62" t="str">
        <f t="shared" si="6"/>
        <v>C</v>
      </c>
      <c r="BR26" s="63">
        <f t="shared" si="7"/>
        <v>4</v>
      </c>
      <c r="BS26" s="271" t="s">
        <v>330</v>
      </c>
      <c r="BT26" s="272"/>
      <c r="BU26" s="272"/>
      <c r="BV26" s="272"/>
      <c r="BW26" s="272"/>
      <c r="BX26" s="272"/>
      <c r="BY26" s="272"/>
      <c r="BZ26" s="272"/>
      <c r="CA26" s="273"/>
    </row>
    <row r="27" spans="1:79" ht="15.75" customHeight="1" x14ac:dyDescent="0.25">
      <c r="A27" s="189">
        <v>20</v>
      </c>
      <c r="B27" s="192" t="s">
        <v>113</v>
      </c>
      <c r="C27" s="19">
        <v>1</v>
      </c>
      <c r="D27" s="17">
        <v>4</v>
      </c>
      <c r="E27" s="17"/>
      <c r="F27" s="17">
        <v>5</v>
      </c>
      <c r="G27" s="248"/>
      <c r="H27" s="17">
        <v>5</v>
      </c>
      <c r="I27" s="17"/>
      <c r="J27" s="33"/>
      <c r="K27" s="71"/>
      <c r="L27" s="17">
        <v>5</v>
      </c>
      <c r="M27" s="17">
        <v>1</v>
      </c>
      <c r="N27" s="23"/>
      <c r="O27" s="23"/>
      <c r="P27" s="23"/>
      <c r="Q27" s="60">
        <f t="shared" si="0"/>
        <v>21</v>
      </c>
      <c r="R27" s="59">
        <f t="shared" si="1"/>
        <v>2</v>
      </c>
      <c r="S27" s="91"/>
      <c r="T27" s="18"/>
      <c r="U27" s="17">
        <v>1</v>
      </c>
      <c r="V27" s="17">
        <v>4</v>
      </c>
      <c r="W27" s="13"/>
      <c r="X27" s="33"/>
      <c r="Y27" s="71"/>
      <c r="Z27" s="17">
        <v>1</v>
      </c>
      <c r="AA27" s="17"/>
      <c r="AB27" s="17">
        <v>1</v>
      </c>
      <c r="AC27" s="17"/>
      <c r="AD27" s="17"/>
      <c r="AE27" s="60">
        <f t="shared" si="2"/>
        <v>28</v>
      </c>
      <c r="AF27" s="59">
        <f t="shared" si="3"/>
        <v>1</v>
      </c>
      <c r="AG27" s="19"/>
      <c r="AH27" s="17"/>
      <c r="AI27" s="17"/>
      <c r="AJ27" s="248"/>
      <c r="AK27" s="248"/>
      <c r="AL27" s="17"/>
      <c r="AM27" s="17"/>
      <c r="AN27" s="96">
        <v>1</v>
      </c>
      <c r="AO27" s="166"/>
      <c r="AP27" s="17"/>
      <c r="AQ27" s="175"/>
      <c r="AR27" s="17"/>
      <c r="AS27" s="17"/>
      <c r="AT27" s="17"/>
      <c r="AU27" s="17"/>
      <c r="AV27" s="17"/>
      <c r="AW27" s="17"/>
      <c r="AX27" s="96"/>
      <c r="AY27" s="102"/>
      <c r="AZ27" s="99"/>
      <c r="BA27" s="99"/>
      <c r="BB27" s="99"/>
      <c r="BC27" s="99"/>
      <c r="BD27" s="99"/>
      <c r="BE27" s="99"/>
      <c r="BF27" s="105"/>
      <c r="BG27" s="99"/>
      <c r="BH27" s="99"/>
      <c r="BI27" s="110"/>
      <c r="BJ27" s="111"/>
      <c r="BK27" s="112"/>
      <c r="BL27" s="103"/>
      <c r="BM27" s="98">
        <f t="shared" si="5"/>
        <v>29</v>
      </c>
      <c r="BN27" s="19"/>
      <c r="BO27" s="17"/>
      <c r="BP27" s="61">
        <f t="shared" si="4"/>
        <v>29</v>
      </c>
      <c r="BQ27" s="62" t="str">
        <f t="shared" si="6"/>
        <v>FX</v>
      </c>
      <c r="BR27" s="63">
        <f t="shared" si="7"/>
        <v>2</v>
      </c>
      <c r="BS27" s="277" t="s">
        <v>163</v>
      </c>
      <c r="BT27" s="275"/>
      <c r="BU27" s="275"/>
      <c r="BV27" s="275"/>
      <c r="BW27" s="275"/>
      <c r="BX27" s="275"/>
      <c r="BY27" s="275"/>
      <c r="BZ27" s="275"/>
      <c r="CA27" s="276"/>
    </row>
    <row r="28" spans="1:79" ht="15.75" customHeight="1" x14ac:dyDescent="0.25">
      <c r="A28" s="189">
        <v>21</v>
      </c>
      <c r="B28" s="191" t="s">
        <v>114</v>
      </c>
      <c r="C28" s="19">
        <v>1</v>
      </c>
      <c r="D28" s="17">
        <v>4</v>
      </c>
      <c r="E28" s="17">
        <v>1</v>
      </c>
      <c r="F28" s="17">
        <v>3</v>
      </c>
      <c r="G28" s="248">
        <v>1</v>
      </c>
      <c r="H28" s="17">
        <v>4</v>
      </c>
      <c r="I28" s="17">
        <v>1</v>
      </c>
      <c r="J28" s="33">
        <v>5</v>
      </c>
      <c r="K28" s="71"/>
      <c r="L28" s="17">
        <v>5</v>
      </c>
      <c r="M28" s="17">
        <v>1</v>
      </c>
      <c r="N28" s="23"/>
      <c r="O28" s="23"/>
      <c r="P28" s="23"/>
      <c r="Q28" s="60">
        <f t="shared" si="0"/>
        <v>21</v>
      </c>
      <c r="R28" s="59">
        <f t="shared" si="1"/>
        <v>2</v>
      </c>
      <c r="S28" s="16"/>
      <c r="T28" s="18">
        <v>4</v>
      </c>
      <c r="U28" s="17">
        <v>1</v>
      </c>
      <c r="V28" s="29">
        <v>5</v>
      </c>
      <c r="W28" s="13">
        <v>1</v>
      </c>
      <c r="X28" s="33"/>
      <c r="Y28" s="71"/>
      <c r="Z28" s="17"/>
      <c r="AA28" s="17">
        <v>1</v>
      </c>
      <c r="AB28" s="17"/>
      <c r="AC28" s="17">
        <v>1</v>
      </c>
      <c r="AD28" s="17">
        <v>5</v>
      </c>
      <c r="AE28" s="60">
        <f t="shared" si="2"/>
        <v>39</v>
      </c>
      <c r="AF28" s="59">
        <f t="shared" si="3"/>
        <v>2</v>
      </c>
      <c r="AG28" s="19">
        <v>1</v>
      </c>
      <c r="AH28" s="17">
        <v>5</v>
      </c>
      <c r="AI28" s="17"/>
      <c r="AJ28" s="248">
        <v>5</v>
      </c>
      <c r="AK28" s="248"/>
      <c r="AL28" s="17">
        <v>5</v>
      </c>
      <c r="AM28" s="17"/>
      <c r="AN28" s="96">
        <v>1</v>
      </c>
      <c r="AO28" s="166">
        <v>1</v>
      </c>
      <c r="AP28" s="17">
        <v>5</v>
      </c>
      <c r="AQ28" s="175"/>
      <c r="AR28" s="17"/>
      <c r="AS28" s="17">
        <v>1</v>
      </c>
      <c r="AT28" s="17"/>
      <c r="AU28" s="17">
        <v>1</v>
      </c>
      <c r="AV28" s="17"/>
      <c r="AW28" s="17">
        <v>1</v>
      </c>
      <c r="AX28" s="96">
        <v>5</v>
      </c>
      <c r="AY28" s="19"/>
      <c r="AZ28" s="17">
        <v>5</v>
      </c>
      <c r="BA28" s="17"/>
      <c r="BB28" s="17">
        <v>5</v>
      </c>
      <c r="BC28" s="17">
        <v>5</v>
      </c>
      <c r="BD28" s="17"/>
      <c r="BE28" s="17">
        <v>5</v>
      </c>
      <c r="BF28" s="104">
        <v>5</v>
      </c>
      <c r="BG28" s="17"/>
      <c r="BH28" s="17"/>
      <c r="BI28" s="107"/>
      <c r="BJ28" s="108"/>
      <c r="BK28" s="109">
        <v>5</v>
      </c>
      <c r="BL28" s="33">
        <v>5</v>
      </c>
      <c r="BM28" s="98">
        <f t="shared" si="5"/>
        <v>60</v>
      </c>
      <c r="BN28" s="19">
        <v>5</v>
      </c>
      <c r="BO28" s="17"/>
      <c r="BP28" s="61">
        <f t="shared" si="4"/>
        <v>65</v>
      </c>
      <c r="BQ28" s="62" t="str">
        <f t="shared" si="6"/>
        <v>D</v>
      </c>
      <c r="BR28" s="63">
        <f t="shared" si="7"/>
        <v>3</v>
      </c>
      <c r="BS28" s="271" t="s">
        <v>340</v>
      </c>
      <c r="BT28" s="275"/>
      <c r="BU28" s="275"/>
      <c r="BV28" s="275"/>
      <c r="BW28" s="275"/>
      <c r="BX28" s="275"/>
      <c r="BY28" s="275"/>
      <c r="BZ28" s="275"/>
      <c r="CA28" s="276"/>
    </row>
    <row r="29" spans="1:79" ht="15.75" customHeight="1" x14ac:dyDescent="0.25">
      <c r="A29" s="189">
        <v>22</v>
      </c>
      <c r="B29" s="191" t="s">
        <v>115</v>
      </c>
      <c r="C29" s="19">
        <v>1</v>
      </c>
      <c r="D29" s="166">
        <v>4</v>
      </c>
      <c r="E29" s="166">
        <v>1</v>
      </c>
      <c r="F29" s="166">
        <v>4</v>
      </c>
      <c r="G29" s="248"/>
      <c r="H29" s="166">
        <v>5</v>
      </c>
      <c r="I29" s="166">
        <v>1</v>
      </c>
      <c r="J29" s="33">
        <v>5</v>
      </c>
      <c r="K29" s="174">
        <v>1</v>
      </c>
      <c r="L29" s="166">
        <v>1</v>
      </c>
      <c r="M29" s="166">
        <v>1</v>
      </c>
      <c r="N29" s="23">
        <v>3</v>
      </c>
      <c r="O29" s="23">
        <v>5</v>
      </c>
      <c r="P29" s="23">
        <v>5</v>
      </c>
      <c r="Q29" s="60">
        <f t="shared" si="0"/>
        <v>21</v>
      </c>
      <c r="R29" s="59">
        <f t="shared" si="1"/>
        <v>2</v>
      </c>
      <c r="S29" s="16">
        <v>1</v>
      </c>
      <c r="T29" s="167">
        <v>3</v>
      </c>
      <c r="U29" s="166">
        <v>1</v>
      </c>
      <c r="V29" s="166">
        <v>4</v>
      </c>
      <c r="W29" s="13">
        <v>1</v>
      </c>
      <c r="X29" s="33">
        <v>5</v>
      </c>
      <c r="Y29" s="174">
        <v>1</v>
      </c>
      <c r="Z29" s="166">
        <v>5</v>
      </c>
      <c r="AA29" s="166">
        <v>1</v>
      </c>
      <c r="AB29" s="166">
        <v>5</v>
      </c>
      <c r="AC29" s="166">
        <v>1</v>
      </c>
      <c r="AD29" s="166">
        <v>5</v>
      </c>
      <c r="AE29" s="60">
        <f t="shared" si="2"/>
        <v>39</v>
      </c>
      <c r="AF29" s="59">
        <f t="shared" si="3"/>
        <v>2</v>
      </c>
      <c r="AG29" s="19">
        <v>1</v>
      </c>
      <c r="AH29" s="166">
        <v>4</v>
      </c>
      <c r="AI29" s="166">
        <v>1</v>
      </c>
      <c r="AJ29" s="248">
        <v>1</v>
      </c>
      <c r="AK29" s="248">
        <v>1</v>
      </c>
      <c r="AL29" s="166">
        <v>1</v>
      </c>
      <c r="AM29" s="166">
        <v>5</v>
      </c>
      <c r="AN29" s="169">
        <v>4</v>
      </c>
      <c r="AO29" s="166">
        <v>1</v>
      </c>
      <c r="AP29" s="166">
        <v>1</v>
      </c>
      <c r="AQ29" s="175">
        <v>1</v>
      </c>
      <c r="AR29" s="166">
        <v>1</v>
      </c>
      <c r="AS29" s="166">
        <v>1</v>
      </c>
      <c r="AT29" s="166">
        <v>1</v>
      </c>
      <c r="AU29" s="166">
        <v>1</v>
      </c>
      <c r="AV29" s="166">
        <v>1</v>
      </c>
      <c r="AW29" s="166">
        <v>1</v>
      </c>
      <c r="AX29" s="169">
        <v>1</v>
      </c>
      <c r="AY29" s="19">
        <v>3</v>
      </c>
      <c r="AZ29" s="166">
        <v>5</v>
      </c>
      <c r="BA29" s="166">
        <v>5</v>
      </c>
      <c r="BB29" s="166">
        <v>5</v>
      </c>
      <c r="BC29" s="166">
        <v>4</v>
      </c>
      <c r="BD29" s="166">
        <v>4</v>
      </c>
      <c r="BE29" s="166">
        <v>5</v>
      </c>
      <c r="BF29" s="104">
        <v>5</v>
      </c>
      <c r="BG29" s="166">
        <v>1</v>
      </c>
      <c r="BH29" s="166">
        <v>1</v>
      </c>
      <c r="BI29" s="107">
        <v>5</v>
      </c>
      <c r="BJ29" s="108">
        <v>1</v>
      </c>
      <c r="BK29" s="109">
        <v>5</v>
      </c>
      <c r="BL29" s="33">
        <v>5</v>
      </c>
      <c r="BM29" s="98">
        <f t="shared" si="5"/>
        <v>60</v>
      </c>
      <c r="BN29" s="19">
        <v>15</v>
      </c>
      <c r="BO29" s="166">
        <v>15</v>
      </c>
      <c r="BP29" s="61">
        <f t="shared" si="4"/>
        <v>90</v>
      </c>
      <c r="BQ29" s="62" t="str">
        <f t="shared" si="6"/>
        <v>A-</v>
      </c>
      <c r="BR29" s="168">
        <f t="shared" si="7"/>
        <v>5</v>
      </c>
      <c r="BS29" s="271" t="s">
        <v>331</v>
      </c>
      <c r="BT29" s="278"/>
      <c r="BU29" s="278"/>
      <c r="BV29" s="278"/>
      <c r="BW29" s="278"/>
      <c r="BX29" s="278"/>
      <c r="BY29" s="278"/>
      <c r="BZ29" s="278"/>
      <c r="CA29" s="279"/>
    </row>
    <row r="30" spans="1:79" ht="15.75" customHeight="1" thickBot="1" x14ac:dyDescent="0.3">
      <c r="A30" s="190">
        <v>23</v>
      </c>
      <c r="B30" s="178" t="s">
        <v>116</v>
      </c>
      <c r="C30" s="24">
        <v>1</v>
      </c>
      <c r="D30" s="25">
        <v>4</v>
      </c>
      <c r="E30" s="25">
        <v>1</v>
      </c>
      <c r="F30" s="25">
        <v>1</v>
      </c>
      <c r="G30" s="249"/>
      <c r="H30" s="25">
        <v>5</v>
      </c>
      <c r="I30" s="25">
        <v>1</v>
      </c>
      <c r="J30" s="34">
        <v>1</v>
      </c>
      <c r="K30" s="73">
        <v>1</v>
      </c>
      <c r="L30" s="25">
        <v>1</v>
      </c>
      <c r="M30" s="25">
        <v>1</v>
      </c>
      <c r="N30" s="185">
        <v>1</v>
      </c>
      <c r="O30" s="185">
        <v>5</v>
      </c>
      <c r="P30" s="185">
        <v>5</v>
      </c>
      <c r="Q30" s="140">
        <f t="shared" si="0"/>
        <v>21</v>
      </c>
      <c r="R30" s="125">
        <f t="shared" si="1"/>
        <v>2</v>
      </c>
      <c r="S30" s="186">
        <v>1</v>
      </c>
      <c r="T30" s="183">
        <v>4</v>
      </c>
      <c r="U30" s="25">
        <v>1</v>
      </c>
      <c r="V30" s="187">
        <v>1</v>
      </c>
      <c r="W30" s="25">
        <v>1</v>
      </c>
      <c r="X30" s="34">
        <v>1</v>
      </c>
      <c r="Y30" s="73">
        <v>1</v>
      </c>
      <c r="Z30" s="25">
        <v>5</v>
      </c>
      <c r="AA30" s="25">
        <v>1</v>
      </c>
      <c r="AB30" s="25">
        <v>4</v>
      </c>
      <c r="AC30" s="25">
        <v>1</v>
      </c>
      <c r="AD30" s="25">
        <v>5</v>
      </c>
      <c r="AE30" s="140">
        <f t="shared" si="2"/>
        <v>39</v>
      </c>
      <c r="AF30" s="125">
        <f t="shared" si="3"/>
        <v>2</v>
      </c>
      <c r="AG30" s="24">
        <v>1</v>
      </c>
      <c r="AH30" s="25">
        <v>1</v>
      </c>
      <c r="AI30" s="25">
        <v>1</v>
      </c>
      <c r="AJ30" s="249">
        <v>1</v>
      </c>
      <c r="AK30" s="249">
        <v>1</v>
      </c>
      <c r="AL30" s="25">
        <v>1</v>
      </c>
      <c r="AM30" s="25">
        <v>1</v>
      </c>
      <c r="AN30" s="64">
        <v>1</v>
      </c>
      <c r="AO30" s="25">
        <v>1</v>
      </c>
      <c r="AP30" s="25">
        <v>1</v>
      </c>
      <c r="AQ30" s="185">
        <v>1</v>
      </c>
      <c r="AR30" s="25">
        <v>1</v>
      </c>
      <c r="AS30" s="25">
        <v>1</v>
      </c>
      <c r="AT30" s="25">
        <v>1</v>
      </c>
      <c r="AU30" s="25">
        <v>1</v>
      </c>
      <c r="AV30" s="25">
        <v>1</v>
      </c>
      <c r="AW30" s="25">
        <v>1</v>
      </c>
      <c r="AX30" s="64">
        <v>3</v>
      </c>
      <c r="AY30" s="24">
        <v>1</v>
      </c>
      <c r="AZ30" s="25">
        <v>1</v>
      </c>
      <c r="BA30" s="25">
        <v>1</v>
      </c>
      <c r="BB30" s="25">
        <v>5</v>
      </c>
      <c r="BC30" s="25">
        <v>1</v>
      </c>
      <c r="BD30" s="25">
        <v>5</v>
      </c>
      <c r="BE30" s="25">
        <v>5</v>
      </c>
      <c r="BF30" s="106">
        <v>5</v>
      </c>
      <c r="BG30" s="25">
        <v>1</v>
      </c>
      <c r="BH30" s="25">
        <v>1</v>
      </c>
      <c r="BI30" s="113">
        <v>5</v>
      </c>
      <c r="BJ30" s="114">
        <v>1</v>
      </c>
      <c r="BK30" s="115">
        <v>5</v>
      </c>
      <c r="BL30" s="34">
        <v>5</v>
      </c>
      <c r="BM30" s="126">
        <f t="shared" si="5"/>
        <v>60</v>
      </c>
      <c r="BN30" s="24">
        <v>15</v>
      </c>
      <c r="BO30" s="25">
        <v>20</v>
      </c>
      <c r="BP30" s="127">
        <f t="shared" si="4"/>
        <v>95</v>
      </c>
      <c r="BQ30" s="128" t="str">
        <f t="shared" si="6"/>
        <v>A</v>
      </c>
      <c r="BR30" s="129">
        <f t="shared" si="7"/>
        <v>5</v>
      </c>
      <c r="BS30" s="271" t="s">
        <v>324</v>
      </c>
      <c r="BT30" s="272"/>
      <c r="BU30" s="272"/>
      <c r="BV30" s="272"/>
      <c r="BW30" s="272"/>
      <c r="BX30" s="272"/>
      <c r="BY30" s="272"/>
      <c r="BZ30" s="272"/>
      <c r="CA30" s="273"/>
    </row>
    <row r="31" spans="1:79" ht="15.75" customHeight="1" x14ac:dyDescent="0.25">
      <c r="B31" s="11"/>
      <c r="G31" t="s">
        <v>343</v>
      </c>
      <c r="W31" s="2"/>
      <c r="X31" s="10"/>
    </row>
    <row r="32" spans="1:79" ht="15.75" customHeight="1" x14ac:dyDescent="0.25">
      <c r="A32" s="213">
        <v>1</v>
      </c>
      <c r="B32" s="216" t="s">
        <v>183</v>
      </c>
      <c r="C32" s="170"/>
      <c r="D32" s="170"/>
      <c r="E32" s="170"/>
      <c r="G32" s="213">
        <v>2</v>
      </c>
      <c r="H32" s="212" t="s">
        <v>172</v>
      </c>
      <c r="I32" s="212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3">
        <v>3</v>
      </c>
      <c r="V32" s="213" t="s">
        <v>177</v>
      </c>
      <c r="W32" s="214"/>
      <c r="X32" s="215"/>
      <c r="Y32" s="213"/>
      <c r="Z32" s="213"/>
      <c r="AA32" s="213"/>
      <c r="AB32" s="213"/>
      <c r="AG32" s="213">
        <v>4</v>
      </c>
      <c r="AH32" s="213" t="s">
        <v>188</v>
      </c>
      <c r="AI32" s="213"/>
      <c r="AJ32" s="213"/>
      <c r="AK32" s="213"/>
      <c r="AL32" s="213"/>
      <c r="AM32" s="213"/>
      <c r="AR32" s="213">
        <v>5</v>
      </c>
      <c r="AS32" s="213" t="s">
        <v>193</v>
      </c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G32" t="s">
        <v>240</v>
      </c>
    </row>
    <row r="33" spans="2:61" ht="15.75" x14ac:dyDescent="0.25">
      <c r="B33" s="11" t="s">
        <v>184</v>
      </c>
      <c r="H33" t="s">
        <v>173</v>
      </c>
      <c r="V33" t="s">
        <v>178</v>
      </c>
      <c r="W33" s="2"/>
      <c r="X33" s="10"/>
      <c r="AH33" t="s">
        <v>189</v>
      </c>
      <c r="AS33" t="s">
        <v>194</v>
      </c>
      <c r="BI33" t="s">
        <v>239</v>
      </c>
    </row>
    <row r="34" spans="2:61" ht="15.75" customHeight="1" x14ac:dyDescent="0.25">
      <c r="B34" s="11" t="s">
        <v>185</v>
      </c>
      <c r="H34" t="s">
        <v>174</v>
      </c>
      <c r="V34" t="s">
        <v>179</v>
      </c>
      <c r="W34" s="2"/>
      <c r="X34" s="10"/>
      <c r="AH34" t="s">
        <v>190</v>
      </c>
      <c r="AS34" t="s">
        <v>195</v>
      </c>
    </row>
    <row r="35" spans="2:61" ht="15.75" customHeight="1" x14ac:dyDescent="0.25">
      <c r="B35" s="11" t="s">
        <v>186</v>
      </c>
      <c r="H35" t="s">
        <v>175</v>
      </c>
      <c r="V35" t="s">
        <v>180</v>
      </c>
      <c r="W35" s="2"/>
      <c r="X35" s="10"/>
      <c r="AH35" t="s">
        <v>191</v>
      </c>
      <c r="AS35" t="s">
        <v>196</v>
      </c>
    </row>
    <row r="36" spans="2:61" ht="15.75" customHeight="1" x14ac:dyDescent="0.25">
      <c r="B36" s="11" t="s">
        <v>187</v>
      </c>
      <c r="H36" s="158" t="s">
        <v>176</v>
      </c>
      <c r="V36" t="s">
        <v>181</v>
      </c>
      <c r="AH36" t="s">
        <v>192</v>
      </c>
      <c r="AS36" t="s">
        <v>197</v>
      </c>
    </row>
    <row r="37" spans="2:61" ht="16.5" customHeight="1" x14ac:dyDescent="0.25">
      <c r="B37" s="11"/>
      <c r="V37" t="s">
        <v>182</v>
      </c>
    </row>
    <row r="38" spans="2:61" ht="15.75" x14ac:dyDescent="0.25">
      <c r="B38" s="11"/>
    </row>
    <row r="39" spans="2:61" ht="15.75" x14ac:dyDescent="0.25">
      <c r="B39" s="12"/>
    </row>
    <row r="40" spans="2:61" ht="15.75" x14ac:dyDescent="0.25">
      <c r="B40" s="12"/>
    </row>
    <row r="41" spans="2:61" x14ac:dyDescent="0.25">
      <c r="B41" s="7"/>
    </row>
    <row r="42" spans="2:61" x14ac:dyDescent="0.25">
      <c r="B42" s="8"/>
    </row>
    <row r="43" spans="2:61" x14ac:dyDescent="0.25">
      <c r="B43" s="7"/>
    </row>
    <row r="44" spans="2:61" ht="15.75" x14ac:dyDescent="0.25">
      <c r="B44" s="9"/>
    </row>
  </sheetData>
  <mergeCells count="26">
    <mergeCell ref="BS10:CA10"/>
    <mergeCell ref="R6:R7"/>
    <mergeCell ref="AF6:AF7"/>
    <mergeCell ref="BN7:BO7"/>
    <mergeCell ref="BS8:CA8"/>
    <mergeCell ref="BS9:CA9"/>
    <mergeCell ref="BS22:CA22"/>
    <mergeCell ref="BS11:CA11"/>
    <mergeCell ref="BS12:CA12"/>
    <mergeCell ref="BS13:CA13"/>
    <mergeCell ref="BS14:CA14"/>
    <mergeCell ref="BS15:CA15"/>
    <mergeCell ref="BS16:CA16"/>
    <mergeCell ref="BS17:CA17"/>
    <mergeCell ref="BS18:CA18"/>
    <mergeCell ref="BS19:CA19"/>
    <mergeCell ref="BS20:CA20"/>
    <mergeCell ref="BS21:CA21"/>
    <mergeCell ref="BS23:CA23"/>
    <mergeCell ref="BS24:CA24"/>
    <mergeCell ref="BS30:CA30"/>
    <mergeCell ref="BS25:CA25"/>
    <mergeCell ref="BS26:CA26"/>
    <mergeCell ref="BS27:CA27"/>
    <mergeCell ref="BS28:CA28"/>
    <mergeCell ref="BS29:CA29"/>
  </mergeCells>
  <hyperlinks>
    <hyperlink ref="BE1" r:id="rId1"/>
    <hyperlink ref="BE2" r:id="rId2" display="http://dispace.edu.nstu.ru/didesk/course/show/1033"/>
    <hyperlink ref="BE3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1"/>
  <sheetViews>
    <sheetView topLeftCell="A6" zoomScale="80" zoomScaleNormal="80" workbookViewId="0">
      <selection activeCell="BN23" sqref="BN23"/>
    </sheetView>
  </sheetViews>
  <sheetFormatPr defaultRowHeight="15" x14ac:dyDescent="0.25"/>
  <cols>
    <col min="1" max="1" width="2.42578125" style="151" customWidth="1"/>
    <col min="2" max="2" width="18.85546875" style="151" customWidth="1"/>
    <col min="3" max="44" width="2.7109375" style="151" customWidth="1"/>
    <col min="45" max="45" width="2.5703125" style="151" customWidth="1"/>
    <col min="46" max="58" width="2.7109375" style="151" customWidth="1"/>
    <col min="59" max="60" width="3.42578125" style="151" customWidth="1"/>
    <col min="61" max="61" width="3.140625" style="151" customWidth="1"/>
    <col min="62" max="62" width="3.28515625" style="151" customWidth="1"/>
    <col min="63" max="63" width="3.42578125" style="151" customWidth="1"/>
    <col min="64" max="64" width="3.140625" style="151" customWidth="1"/>
    <col min="65" max="67" width="3" style="151" customWidth="1"/>
    <col min="68" max="68" width="3.28515625" style="151" customWidth="1"/>
    <col min="69" max="69" width="3.42578125" style="151" customWidth="1"/>
    <col min="70" max="70" width="3" style="151" customWidth="1"/>
    <col min="71" max="16384" width="9.140625" style="151"/>
  </cols>
  <sheetData>
    <row r="1" spans="1:73" ht="18.75" x14ac:dyDescent="0.3">
      <c r="B1" s="35"/>
      <c r="C1" s="36"/>
      <c r="D1" s="35"/>
      <c r="E1" s="35"/>
      <c r="F1" s="35"/>
      <c r="G1" s="35"/>
      <c r="H1" s="35"/>
      <c r="I1" s="35"/>
      <c r="J1" s="35"/>
      <c r="K1" s="35"/>
      <c r="L1" s="35" t="s">
        <v>0</v>
      </c>
      <c r="M1" s="35"/>
      <c r="N1" s="35"/>
      <c r="O1" s="35"/>
      <c r="P1" s="153" t="s">
        <v>69</v>
      </c>
      <c r="Q1" s="153"/>
      <c r="R1" s="153"/>
      <c r="S1" s="153"/>
      <c r="T1" s="179"/>
      <c r="U1" s="179"/>
      <c r="V1" s="179"/>
      <c r="W1" s="153"/>
      <c r="X1" s="153"/>
      <c r="Y1" s="152" t="s">
        <v>64</v>
      </c>
      <c r="Z1" s="152"/>
      <c r="AA1" s="152"/>
      <c r="AB1" s="152"/>
      <c r="AC1" s="152"/>
      <c r="AD1" s="155"/>
      <c r="AE1" s="152" t="s">
        <v>2</v>
      </c>
      <c r="AF1" s="155"/>
      <c r="AG1" s="152"/>
      <c r="AH1" s="152"/>
      <c r="AI1" s="152"/>
      <c r="AJ1" s="155"/>
      <c r="AK1" s="155"/>
      <c r="AL1" s="155"/>
      <c r="AM1" s="155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72" t="s">
        <v>60</v>
      </c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</row>
    <row r="2" spans="1:73" ht="18.75" x14ac:dyDescent="0.3">
      <c r="B2" s="36" t="s">
        <v>65</v>
      </c>
      <c r="C2" s="36" t="s">
        <v>68</v>
      </c>
      <c r="D2" s="36"/>
      <c r="E2" s="36"/>
      <c r="F2" s="36"/>
      <c r="G2" s="36"/>
      <c r="H2" s="35"/>
      <c r="I2" s="35"/>
      <c r="J2" s="35"/>
      <c r="K2" s="156"/>
      <c r="L2" s="35"/>
      <c r="M2" s="35"/>
      <c r="N2" s="35"/>
      <c r="O2" s="35"/>
      <c r="P2" s="35"/>
      <c r="Q2" s="35"/>
      <c r="R2" s="35"/>
      <c r="S2" s="152" t="s">
        <v>3</v>
      </c>
      <c r="T2" s="152"/>
      <c r="U2" s="152"/>
      <c r="V2" s="152"/>
      <c r="W2" s="152"/>
      <c r="X2" s="152"/>
      <c r="Y2" s="35" t="s">
        <v>4</v>
      </c>
      <c r="Z2" s="35"/>
      <c r="AA2" s="35"/>
      <c r="AB2" s="156"/>
      <c r="AC2" s="35"/>
      <c r="AD2" s="35"/>
      <c r="AE2" s="35" t="s">
        <v>5</v>
      </c>
      <c r="AF2" s="35"/>
      <c r="AG2" s="35"/>
      <c r="AH2" s="35"/>
      <c r="AI2" s="35"/>
      <c r="AJ2" s="156"/>
      <c r="AK2" s="156"/>
      <c r="AL2" s="156"/>
      <c r="AM2" s="156"/>
      <c r="AN2" s="156"/>
      <c r="AO2" s="150" t="s">
        <v>6</v>
      </c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6"/>
      <c r="BA2" s="156"/>
      <c r="BB2" s="156"/>
      <c r="BC2" s="156"/>
      <c r="BD2" s="156"/>
      <c r="BE2" s="177" t="s">
        <v>61</v>
      </c>
      <c r="BL2" s="156"/>
      <c r="BM2" s="156"/>
      <c r="BN2" s="156"/>
      <c r="BO2" s="156"/>
      <c r="BP2" s="156"/>
      <c r="BQ2" s="156"/>
      <c r="BR2" s="156"/>
      <c r="BS2" s="156"/>
    </row>
    <row r="3" spans="1:73" ht="14.25" customHeight="1" thickBot="1" x14ac:dyDescent="0.3">
      <c r="B3" s="35"/>
      <c r="C3" s="157" t="s">
        <v>67</v>
      </c>
      <c r="D3" s="157"/>
      <c r="E3" s="157"/>
      <c r="F3" s="157"/>
      <c r="G3" s="157"/>
      <c r="H3" s="157"/>
      <c r="I3" s="157"/>
      <c r="J3" s="157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2"/>
      <c r="X3" s="152"/>
      <c r="Y3" s="152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72" t="s">
        <v>62</v>
      </c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</row>
    <row r="4" spans="1:73" ht="15.75" hidden="1" thickBot="1" x14ac:dyDescent="0.3">
      <c r="A4" s="158"/>
      <c r="B4" s="158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/>
      <c r="AF4" s="4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73" ht="15.75" hidden="1" customHeight="1" x14ac:dyDescent="0.25">
      <c r="A5" s="158"/>
      <c r="B5" s="158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4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73" s="1" customFormat="1" ht="63.75" customHeight="1" x14ac:dyDescent="0.2">
      <c r="A6" s="142"/>
      <c r="B6" s="130"/>
      <c r="C6" s="82" t="s">
        <v>20</v>
      </c>
      <c r="D6" s="76"/>
      <c r="E6" s="76" t="s">
        <v>21</v>
      </c>
      <c r="F6" s="137"/>
      <c r="G6" s="76" t="s">
        <v>22</v>
      </c>
      <c r="H6" s="76"/>
      <c r="I6" s="76" t="s">
        <v>23</v>
      </c>
      <c r="J6" s="226" t="s">
        <v>263</v>
      </c>
      <c r="K6" s="77" t="s">
        <v>24</v>
      </c>
      <c r="L6" s="227" t="s">
        <v>264</v>
      </c>
      <c r="M6" s="76" t="s">
        <v>25</v>
      </c>
      <c r="N6" s="76"/>
      <c r="O6" s="76" t="s">
        <v>26</v>
      </c>
      <c r="P6" s="159"/>
      <c r="Q6" s="97" t="s">
        <v>7</v>
      </c>
      <c r="R6" s="265" t="s">
        <v>19</v>
      </c>
      <c r="S6" s="82" t="s">
        <v>27</v>
      </c>
      <c r="T6" s="76"/>
      <c r="U6" s="76" t="s">
        <v>28</v>
      </c>
      <c r="V6" s="76"/>
      <c r="W6" s="76" t="s">
        <v>29</v>
      </c>
      <c r="X6" s="83"/>
      <c r="Y6" s="77" t="s">
        <v>30</v>
      </c>
      <c r="Z6" s="76"/>
      <c r="AA6" s="76" t="s">
        <v>31</v>
      </c>
      <c r="AB6" s="76"/>
      <c r="AC6" s="76" t="s">
        <v>32</v>
      </c>
      <c r="AD6" s="161"/>
      <c r="AE6" s="139" t="s">
        <v>8</v>
      </c>
      <c r="AF6" s="267" t="s">
        <v>19</v>
      </c>
      <c r="AG6" s="77" t="s">
        <v>33</v>
      </c>
      <c r="AH6" s="76"/>
      <c r="AI6" s="76" t="s">
        <v>34</v>
      </c>
      <c r="AJ6" s="76"/>
      <c r="AK6" s="76" t="s">
        <v>35</v>
      </c>
      <c r="AL6" s="227" t="s">
        <v>265</v>
      </c>
      <c r="AM6" s="76" t="s">
        <v>36</v>
      </c>
      <c r="AN6" s="238" t="s">
        <v>265</v>
      </c>
      <c r="AO6" s="82" t="s">
        <v>37</v>
      </c>
      <c r="AP6" s="76"/>
      <c r="AQ6" s="227" t="s">
        <v>38</v>
      </c>
      <c r="AR6" s="76"/>
      <c r="AS6" s="76" t="s">
        <v>39</v>
      </c>
      <c r="AT6" s="76"/>
      <c r="AU6" s="76" t="s">
        <v>40</v>
      </c>
      <c r="AV6" s="76"/>
      <c r="AW6" s="76" t="s">
        <v>41</v>
      </c>
      <c r="AX6" s="83"/>
      <c r="AY6" s="120" t="s">
        <v>43</v>
      </c>
      <c r="AZ6" s="116" t="s">
        <v>44</v>
      </c>
      <c r="BA6" s="116" t="s">
        <v>45</v>
      </c>
      <c r="BB6" s="116" t="s">
        <v>46</v>
      </c>
      <c r="BC6" s="116" t="s">
        <v>47</v>
      </c>
      <c r="BD6" s="117" t="s">
        <v>48</v>
      </c>
      <c r="BE6" s="118" t="s">
        <v>49</v>
      </c>
      <c r="BF6" s="116" t="s">
        <v>50</v>
      </c>
      <c r="BG6" s="116" t="s">
        <v>51</v>
      </c>
      <c r="BH6" s="117" t="s">
        <v>52</v>
      </c>
      <c r="BI6" s="116" t="s">
        <v>53</v>
      </c>
      <c r="BJ6" s="119" t="s">
        <v>54</v>
      </c>
      <c r="BK6" s="118" t="s">
        <v>55</v>
      </c>
      <c r="BL6" s="121" t="s">
        <v>56</v>
      </c>
      <c r="BM6" s="122" t="s">
        <v>18</v>
      </c>
      <c r="BN6" s="160" t="s">
        <v>13</v>
      </c>
      <c r="BO6" s="161" t="s">
        <v>14</v>
      </c>
      <c r="BP6" s="162" t="s">
        <v>15</v>
      </c>
      <c r="BQ6" s="46" t="s">
        <v>16</v>
      </c>
      <c r="BR6" s="47" t="s">
        <v>17</v>
      </c>
      <c r="BS6" s="135"/>
      <c r="BT6" s="130"/>
      <c r="BU6" s="132"/>
    </row>
    <row r="7" spans="1:73" ht="18" customHeight="1" x14ac:dyDescent="0.3">
      <c r="A7" s="143"/>
      <c r="B7" s="131" t="s">
        <v>9</v>
      </c>
      <c r="C7" s="78" t="s">
        <v>10</v>
      </c>
      <c r="D7" s="79" t="s">
        <v>11</v>
      </c>
      <c r="E7" s="79" t="s">
        <v>10</v>
      </c>
      <c r="F7" s="79" t="s">
        <v>11</v>
      </c>
      <c r="G7" s="80" t="s">
        <v>10</v>
      </c>
      <c r="H7" s="80" t="s">
        <v>11</v>
      </c>
      <c r="I7" s="79" t="s">
        <v>10</v>
      </c>
      <c r="J7" s="81" t="s">
        <v>11</v>
      </c>
      <c r="K7" s="69" t="s">
        <v>10</v>
      </c>
      <c r="L7" s="218" t="s">
        <v>58</v>
      </c>
      <c r="M7" s="49" t="s">
        <v>10</v>
      </c>
      <c r="N7" s="218" t="s">
        <v>57</v>
      </c>
      <c r="O7" s="50" t="s">
        <v>10</v>
      </c>
      <c r="P7" s="51" t="s">
        <v>11</v>
      </c>
      <c r="Q7" s="52"/>
      <c r="R7" s="266"/>
      <c r="S7" s="48" t="s">
        <v>10</v>
      </c>
      <c r="T7" s="49" t="s">
        <v>11</v>
      </c>
      <c r="U7" s="49" t="s">
        <v>10</v>
      </c>
      <c r="V7" s="50" t="s">
        <v>11</v>
      </c>
      <c r="W7" s="180" t="s">
        <v>10</v>
      </c>
      <c r="X7" s="86" t="s">
        <v>11</v>
      </c>
      <c r="Y7" s="69" t="s">
        <v>10</v>
      </c>
      <c r="Z7" s="218" t="s">
        <v>11</v>
      </c>
      <c r="AA7" s="49" t="s">
        <v>10</v>
      </c>
      <c r="AB7" s="49" t="s">
        <v>11</v>
      </c>
      <c r="AC7" s="50" t="s">
        <v>10</v>
      </c>
      <c r="AD7" s="53" t="s">
        <v>11</v>
      </c>
      <c r="AE7" s="54"/>
      <c r="AF7" s="268"/>
      <c r="AG7" s="138" t="s">
        <v>10</v>
      </c>
      <c r="AH7" s="56" t="s">
        <v>11</v>
      </c>
      <c r="AI7" s="57" t="s">
        <v>10</v>
      </c>
      <c r="AJ7" s="56" t="s">
        <v>11</v>
      </c>
      <c r="AK7" s="56" t="s">
        <v>10</v>
      </c>
      <c r="AL7" s="56" t="s">
        <v>11</v>
      </c>
      <c r="AM7" s="57" t="s">
        <v>10</v>
      </c>
      <c r="AN7" s="94" t="s">
        <v>11</v>
      </c>
      <c r="AO7" s="55" t="s">
        <v>10</v>
      </c>
      <c r="AP7" s="68" t="s">
        <v>11</v>
      </c>
      <c r="AQ7" s="58" t="s">
        <v>10</v>
      </c>
      <c r="AR7" s="56" t="s">
        <v>11</v>
      </c>
      <c r="AS7" s="56" t="s">
        <v>10</v>
      </c>
      <c r="AT7" s="56" t="s">
        <v>11</v>
      </c>
      <c r="AU7" s="57" t="s">
        <v>10</v>
      </c>
      <c r="AV7" s="56" t="s">
        <v>11</v>
      </c>
      <c r="AW7" s="56" t="s">
        <v>10</v>
      </c>
      <c r="AX7" s="68" t="s">
        <v>57</v>
      </c>
      <c r="AY7" s="100">
        <v>1</v>
      </c>
      <c r="AZ7" s="57">
        <v>2</v>
      </c>
      <c r="BA7" s="57">
        <v>3</v>
      </c>
      <c r="BB7" s="57">
        <v>4</v>
      </c>
      <c r="BC7" s="57">
        <v>5</v>
      </c>
      <c r="BD7" s="57">
        <v>6</v>
      </c>
      <c r="BE7" s="57">
        <v>7</v>
      </c>
      <c r="BF7" s="57">
        <v>8</v>
      </c>
      <c r="BG7" s="57" t="s">
        <v>42</v>
      </c>
      <c r="BH7" s="57"/>
      <c r="BI7" s="57">
        <v>11</v>
      </c>
      <c r="BJ7" s="57">
        <v>12</v>
      </c>
      <c r="BK7" s="57">
        <v>13</v>
      </c>
      <c r="BL7" s="101">
        <v>14</v>
      </c>
      <c r="BM7" s="65"/>
      <c r="BN7" s="269"/>
      <c r="BO7" s="270"/>
      <c r="BP7" s="19"/>
      <c r="BQ7" s="166"/>
      <c r="BR7" s="33"/>
      <c r="BS7" s="136"/>
      <c r="BT7" s="123"/>
      <c r="BU7" s="244" t="s">
        <v>275</v>
      </c>
    </row>
    <row r="8" spans="1:73" ht="17.25" customHeight="1" x14ac:dyDescent="0.25">
      <c r="A8" s="144">
        <v>1</v>
      </c>
      <c r="B8" s="192" t="s">
        <v>142</v>
      </c>
      <c r="C8" s="16">
        <v>1</v>
      </c>
      <c r="D8" s="175">
        <v>4</v>
      </c>
      <c r="E8" s="13">
        <v>1</v>
      </c>
      <c r="F8" s="13">
        <v>4</v>
      </c>
      <c r="G8" s="250">
        <v>1</v>
      </c>
      <c r="H8" s="13">
        <v>4</v>
      </c>
      <c r="I8" s="13">
        <v>1</v>
      </c>
      <c r="J8" s="74">
        <v>4</v>
      </c>
      <c r="K8" s="70">
        <v>1</v>
      </c>
      <c r="L8" s="14">
        <v>4</v>
      </c>
      <c r="M8" s="13">
        <v>1</v>
      </c>
      <c r="N8" s="14"/>
      <c r="O8" s="13">
        <v>5</v>
      </c>
      <c r="P8" s="15">
        <v>5</v>
      </c>
      <c r="Q8" s="60">
        <f t="shared" ref="Q8:Q27" si="0">IF(SUM(C8:P8)&lt;=21,SUM(C8:P8),21)</f>
        <v>21</v>
      </c>
      <c r="R8" s="59">
        <f t="shared" ref="R8:R27" si="1">IF(Q8&lt;7,0,IF(Q8&lt;14,1,2))</f>
        <v>2</v>
      </c>
      <c r="S8" s="16">
        <v>1</v>
      </c>
      <c r="T8" s="14"/>
      <c r="U8" s="13">
        <v>1</v>
      </c>
      <c r="V8" s="14">
        <v>5</v>
      </c>
      <c r="W8" s="13">
        <v>1</v>
      </c>
      <c r="X8" s="87">
        <v>4</v>
      </c>
      <c r="Y8" s="70">
        <v>1</v>
      </c>
      <c r="Z8" s="14">
        <v>1</v>
      </c>
      <c r="AA8" s="13">
        <v>1</v>
      </c>
      <c r="AB8" s="14">
        <v>4</v>
      </c>
      <c r="AC8" s="13">
        <v>1</v>
      </c>
      <c r="AD8" s="14">
        <v>5</v>
      </c>
      <c r="AE8" s="60">
        <f t="shared" ref="AE8:AE27" si="2">IF(SUM(S8:AD8,Q8)&lt;=39,SUM(S8:AD8,Q8),39)</f>
        <v>39</v>
      </c>
      <c r="AF8" s="59">
        <f t="shared" ref="AF8:AF27" si="3">IF(AE8&lt;15,0,IF(AE8&lt;30,1,2))</f>
        <v>2</v>
      </c>
      <c r="AG8" s="16">
        <v>1</v>
      </c>
      <c r="AH8" s="14">
        <v>2</v>
      </c>
      <c r="AI8" s="167">
        <v>4</v>
      </c>
      <c r="AJ8" s="167"/>
      <c r="AK8" s="27">
        <v>1</v>
      </c>
      <c r="AL8" s="167">
        <v>5</v>
      </c>
      <c r="AM8" s="167">
        <v>1</v>
      </c>
      <c r="AN8" s="95">
        <v>4</v>
      </c>
      <c r="AO8" s="13">
        <v>1</v>
      </c>
      <c r="AP8" s="167">
        <v>1</v>
      </c>
      <c r="AQ8" s="27">
        <v>1</v>
      </c>
      <c r="AR8" s="167"/>
      <c r="AS8" s="167">
        <v>1</v>
      </c>
      <c r="AT8" s="167"/>
      <c r="AU8" s="167">
        <v>1</v>
      </c>
      <c r="AV8" s="167"/>
      <c r="AW8" s="167">
        <v>1</v>
      </c>
      <c r="AX8" s="95"/>
      <c r="AY8" s="31">
        <v>4</v>
      </c>
      <c r="AZ8" s="32">
        <v>4</v>
      </c>
      <c r="BA8" s="32">
        <v>4</v>
      </c>
      <c r="BB8" s="32">
        <v>5</v>
      </c>
      <c r="BC8" s="32">
        <v>5</v>
      </c>
      <c r="BD8" s="32">
        <v>4</v>
      </c>
      <c r="BE8" s="166">
        <v>4</v>
      </c>
      <c r="BF8" s="104">
        <v>4</v>
      </c>
      <c r="BG8" s="32">
        <v>5</v>
      </c>
      <c r="BH8" s="32">
        <v>3</v>
      </c>
      <c r="BI8" s="107">
        <v>4</v>
      </c>
      <c r="BJ8" s="108">
        <v>4</v>
      </c>
      <c r="BK8" s="109">
        <v>4</v>
      </c>
      <c r="BL8" s="33">
        <v>4</v>
      </c>
      <c r="BM8" s="98">
        <f t="shared" ref="BM8:BM27" si="4">IF(SUM(AE8,AG8:BL8)&lt;=60,SUM(AE8,AG8:BL8),60)</f>
        <v>60</v>
      </c>
      <c r="BN8" s="31">
        <v>15</v>
      </c>
      <c r="BO8" s="32">
        <v>5</v>
      </c>
      <c r="BP8" s="61">
        <f>IF(SUM(BM8,BN8:BO8)&lt;=100,SUM(BM8,BN8:BO8),100)</f>
        <v>80</v>
      </c>
      <c r="BQ8" s="62" t="str">
        <f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B-</v>
      </c>
      <c r="BR8" s="168">
        <f>IF(BP8&lt;50,2,IF(BP8&lt;74,3,IF(BP8&lt;87,4,5)))</f>
        <v>4</v>
      </c>
      <c r="BS8" s="245" t="s">
        <v>329</v>
      </c>
      <c r="BT8" s="123"/>
      <c r="BU8" s="246" t="s">
        <v>280</v>
      </c>
    </row>
    <row r="9" spans="1:73" ht="15.75" customHeight="1" x14ac:dyDescent="0.25">
      <c r="A9" s="144">
        <v>2</v>
      </c>
      <c r="B9" s="191" t="s">
        <v>143</v>
      </c>
      <c r="C9" s="16">
        <v>1</v>
      </c>
      <c r="D9" s="175">
        <v>1</v>
      </c>
      <c r="E9" s="13"/>
      <c r="F9" s="13">
        <v>4</v>
      </c>
      <c r="G9" s="250"/>
      <c r="H9" s="13"/>
      <c r="I9" s="13"/>
      <c r="J9" s="74"/>
      <c r="K9" s="70"/>
      <c r="L9" s="14"/>
      <c r="M9" s="13">
        <v>1</v>
      </c>
      <c r="N9" s="14"/>
      <c r="O9" s="13">
        <v>4</v>
      </c>
      <c r="P9" s="15">
        <v>5</v>
      </c>
      <c r="Q9" s="60">
        <f t="shared" si="0"/>
        <v>16</v>
      </c>
      <c r="R9" s="59">
        <f t="shared" si="1"/>
        <v>2</v>
      </c>
      <c r="S9" s="16">
        <v>1</v>
      </c>
      <c r="T9" s="14"/>
      <c r="U9" s="167">
        <v>1</v>
      </c>
      <c r="V9" s="14"/>
      <c r="W9" s="13"/>
      <c r="X9" s="87"/>
      <c r="Y9" s="173">
        <v>1</v>
      </c>
      <c r="Z9" s="14"/>
      <c r="AA9" s="13"/>
      <c r="AB9" s="14"/>
      <c r="AC9" s="13"/>
      <c r="AD9" s="14"/>
      <c r="AE9" s="60">
        <f t="shared" si="2"/>
        <v>19</v>
      </c>
      <c r="AF9" s="59">
        <f t="shared" si="3"/>
        <v>1</v>
      </c>
      <c r="AG9" s="16"/>
      <c r="AH9" s="14"/>
      <c r="AI9" s="167"/>
      <c r="AJ9" s="167"/>
      <c r="AK9" s="27"/>
      <c r="AL9" s="167"/>
      <c r="AM9" s="167"/>
      <c r="AN9" s="95">
        <v>1</v>
      </c>
      <c r="AO9" s="13">
        <v>1</v>
      </c>
      <c r="AP9" s="167"/>
      <c r="AQ9" s="27"/>
      <c r="AR9" s="167"/>
      <c r="AS9" s="167"/>
      <c r="AT9" s="167"/>
      <c r="AU9" s="167"/>
      <c r="AV9" s="167"/>
      <c r="AW9" s="167"/>
      <c r="AX9" s="95"/>
      <c r="AY9" s="19"/>
      <c r="AZ9" s="166"/>
      <c r="BA9" s="166"/>
      <c r="BB9" s="166"/>
      <c r="BC9" s="166"/>
      <c r="BD9" s="166"/>
      <c r="BE9" s="166"/>
      <c r="BF9" s="104"/>
      <c r="BG9" s="166"/>
      <c r="BH9" s="166"/>
      <c r="BI9" s="107"/>
      <c r="BJ9" s="108"/>
      <c r="BK9" s="109"/>
      <c r="BL9" s="33"/>
      <c r="BM9" s="98">
        <f t="shared" si="4"/>
        <v>21</v>
      </c>
      <c r="BN9" s="19"/>
      <c r="BO9" s="166"/>
      <c r="BP9" s="61">
        <f t="shared" ref="BP9:BP27" si="5">IF(SUM(BM9,BN9:BO9)&lt;=100,SUM(BM9,BN9:BO9),100)</f>
        <v>21</v>
      </c>
      <c r="BQ9" s="62" t="str">
        <f t="shared" ref="BQ9:BQ27" si="6">IF(BP9&lt;25,"F",IF(BP9&lt;50,"FX",IF(BP9&lt;60,"E",IF(BP9&lt;64,"D-",IF(BP9&lt;67,"D",IF(BP9&lt;70,"D+",IF(BP9&lt;74,"C-",IF(BP9&lt;77,"C",IF(BP9&lt;80,"C+",IF(BP9&lt;84,"B-",IF(BP9&lt;87,"B",IF(BP9&lt;90,"B+",IF(BP9&lt;94,"A-",IF(BP9&lt;97,"A","A+"))))))))))))))</f>
        <v>F</v>
      </c>
      <c r="BR9" s="168">
        <f t="shared" ref="BR9:BR27" si="7">IF(BP9&lt;50,2,IF(BP9&lt;74,3,IF(BP9&lt;87,4,5)))</f>
        <v>2</v>
      </c>
      <c r="BS9" s="124" t="s">
        <v>171</v>
      </c>
      <c r="BT9" s="123"/>
      <c r="BU9" s="243" t="s">
        <v>303</v>
      </c>
    </row>
    <row r="10" spans="1:73" ht="15" customHeight="1" x14ac:dyDescent="0.25">
      <c r="A10" s="144">
        <v>3</v>
      </c>
      <c r="B10" s="191" t="s">
        <v>144</v>
      </c>
      <c r="C10" s="16">
        <v>1</v>
      </c>
      <c r="D10" s="175">
        <v>4</v>
      </c>
      <c r="E10" s="13"/>
      <c r="F10" s="13">
        <v>4</v>
      </c>
      <c r="G10" s="250">
        <v>1</v>
      </c>
      <c r="H10" s="13">
        <v>4</v>
      </c>
      <c r="I10" s="13">
        <v>1</v>
      </c>
      <c r="J10" s="74">
        <v>3</v>
      </c>
      <c r="K10" s="70">
        <v>1</v>
      </c>
      <c r="L10" s="14">
        <v>5</v>
      </c>
      <c r="M10" s="13">
        <v>1</v>
      </c>
      <c r="N10" s="14">
        <v>4</v>
      </c>
      <c r="O10" s="13">
        <v>5</v>
      </c>
      <c r="P10" s="15">
        <v>5</v>
      </c>
      <c r="Q10" s="60">
        <f t="shared" si="0"/>
        <v>21</v>
      </c>
      <c r="R10" s="59">
        <f t="shared" si="1"/>
        <v>2</v>
      </c>
      <c r="S10" s="16">
        <v>1</v>
      </c>
      <c r="T10" s="14"/>
      <c r="U10" s="13">
        <v>1</v>
      </c>
      <c r="V10" s="14">
        <v>5</v>
      </c>
      <c r="W10" s="13">
        <v>1</v>
      </c>
      <c r="X10" s="87">
        <v>5</v>
      </c>
      <c r="Y10" s="173">
        <v>1</v>
      </c>
      <c r="Z10" s="14">
        <v>1</v>
      </c>
      <c r="AA10" s="13">
        <v>1</v>
      </c>
      <c r="AB10" s="14"/>
      <c r="AC10" s="13">
        <v>1</v>
      </c>
      <c r="AD10" s="14">
        <v>1</v>
      </c>
      <c r="AE10" s="60">
        <f t="shared" si="2"/>
        <v>39</v>
      </c>
      <c r="AF10" s="59">
        <f t="shared" si="3"/>
        <v>2</v>
      </c>
      <c r="AG10" s="16">
        <v>1</v>
      </c>
      <c r="AH10" s="14">
        <v>4</v>
      </c>
      <c r="AI10" s="167">
        <v>4</v>
      </c>
      <c r="AJ10" s="167"/>
      <c r="AK10" s="27">
        <v>1</v>
      </c>
      <c r="AL10" s="167">
        <v>5</v>
      </c>
      <c r="AM10" s="167">
        <v>1</v>
      </c>
      <c r="AN10" s="95">
        <v>4</v>
      </c>
      <c r="AO10" s="13">
        <v>1</v>
      </c>
      <c r="AP10" s="167">
        <v>1</v>
      </c>
      <c r="AQ10" s="27">
        <v>1</v>
      </c>
      <c r="AR10" s="167"/>
      <c r="AS10" s="167">
        <v>1</v>
      </c>
      <c r="AT10" s="167"/>
      <c r="AU10" s="167">
        <v>1</v>
      </c>
      <c r="AV10" s="167"/>
      <c r="AW10" s="167">
        <v>1</v>
      </c>
      <c r="AX10" s="95"/>
      <c r="AY10" s="31">
        <v>4</v>
      </c>
      <c r="AZ10" s="32">
        <v>5</v>
      </c>
      <c r="BA10" s="32">
        <v>4</v>
      </c>
      <c r="BB10" s="32">
        <v>5</v>
      </c>
      <c r="BC10" s="166">
        <v>4</v>
      </c>
      <c r="BD10" s="166">
        <v>4</v>
      </c>
      <c r="BE10" s="166">
        <v>5</v>
      </c>
      <c r="BF10" s="104">
        <v>5</v>
      </c>
      <c r="BG10" s="32">
        <v>4</v>
      </c>
      <c r="BH10" s="32">
        <v>4</v>
      </c>
      <c r="BI10" s="107">
        <v>5</v>
      </c>
      <c r="BJ10" s="108">
        <v>4</v>
      </c>
      <c r="BK10" s="109">
        <v>5</v>
      </c>
      <c r="BL10" s="33">
        <v>5</v>
      </c>
      <c r="BM10" s="98">
        <f t="shared" si="4"/>
        <v>60</v>
      </c>
      <c r="BN10" s="31">
        <v>15</v>
      </c>
      <c r="BO10" s="32">
        <v>5</v>
      </c>
      <c r="BP10" s="61">
        <f t="shared" si="5"/>
        <v>80</v>
      </c>
      <c r="BQ10" s="62" t="str">
        <f t="shared" si="6"/>
        <v>B-</v>
      </c>
      <c r="BR10" s="168">
        <f t="shared" si="7"/>
        <v>4</v>
      </c>
      <c r="BS10" s="124" t="s">
        <v>170</v>
      </c>
      <c r="BT10" s="123"/>
      <c r="BU10" s="246" t="s">
        <v>278</v>
      </c>
    </row>
    <row r="11" spans="1:73" ht="15" customHeight="1" x14ac:dyDescent="0.25">
      <c r="A11" s="144">
        <v>4</v>
      </c>
      <c r="B11" s="192" t="s">
        <v>145</v>
      </c>
      <c r="C11" s="16">
        <v>1</v>
      </c>
      <c r="D11" s="175">
        <v>4</v>
      </c>
      <c r="E11" s="13"/>
      <c r="F11" s="13">
        <v>4</v>
      </c>
      <c r="G11" s="250">
        <v>1</v>
      </c>
      <c r="H11" s="220">
        <v>4</v>
      </c>
      <c r="I11" s="13">
        <v>1</v>
      </c>
      <c r="J11" s="74">
        <v>5</v>
      </c>
      <c r="K11" s="70">
        <v>1</v>
      </c>
      <c r="L11" s="14">
        <v>4</v>
      </c>
      <c r="M11" s="13">
        <v>1</v>
      </c>
      <c r="N11" s="14"/>
      <c r="O11" s="13">
        <v>5</v>
      </c>
      <c r="P11" s="15">
        <v>5</v>
      </c>
      <c r="Q11" s="60">
        <f t="shared" si="0"/>
        <v>21</v>
      </c>
      <c r="R11" s="59">
        <f t="shared" si="1"/>
        <v>2</v>
      </c>
      <c r="S11" s="16">
        <v>1</v>
      </c>
      <c r="T11" s="14"/>
      <c r="U11" s="13">
        <v>1</v>
      </c>
      <c r="V11" s="14"/>
      <c r="W11" s="13">
        <v>1</v>
      </c>
      <c r="X11" s="87">
        <v>5</v>
      </c>
      <c r="Y11" s="173">
        <v>1</v>
      </c>
      <c r="Z11" s="14">
        <v>1</v>
      </c>
      <c r="AA11" s="13">
        <v>1</v>
      </c>
      <c r="AB11" s="14"/>
      <c r="AC11" s="13">
        <v>1</v>
      </c>
      <c r="AD11" s="14">
        <v>1</v>
      </c>
      <c r="AE11" s="60">
        <f t="shared" si="2"/>
        <v>34</v>
      </c>
      <c r="AF11" s="59">
        <f t="shared" si="3"/>
        <v>2</v>
      </c>
      <c r="AG11" s="16"/>
      <c r="AH11" s="14">
        <v>4</v>
      </c>
      <c r="AI11" s="167">
        <v>4</v>
      </c>
      <c r="AJ11" s="167"/>
      <c r="AK11" s="27">
        <v>1</v>
      </c>
      <c r="AL11" s="167">
        <v>4</v>
      </c>
      <c r="AM11" s="167">
        <v>1</v>
      </c>
      <c r="AN11" s="95">
        <v>1</v>
      </c>
      <c r="AO11" s="13">
        <v>1</v>
      </c>
      <c r="AP11" s="167">
        <v>1</v>
      </c>
      <c r="AQ11" s="27">
        <v>1</v>
      </c>
      <c r="AR11" s="167"/>
      <c r="AS11" s="167">
        <v>1</v>
      </c>
      <c r="AT11" s="167"/>
      <c r="AU11" s="167">
        <v>1</v>
      </c>
      <c r="AV11" s="167"/>
      <c r="AW11" s="167">
        <v>1</v>
      </c>
      <c r="AX11" s="95"/>
      <c r="AY11" s="19">
        <v>4</v>
      </c>
      <c r="AZ11" s="166"/>
      <c r="BA11" s="166"/>
      <c r="BB11" s="166">
        <v>5</v>
      </c>
      <c r="BC11" s="166"/>
      <c r="BD11" s="166">
        <v>4</v>
      </c>
      <c r="BE11" s="166"/>
      <c r="BF11" s="104"/>
      <c r="BG11" s="166">
        <v>4</v>
      </c>
      <c r="BH11" s="166">
        <v>4</v>
      </c>
      <c r="BI11" s="107"/>
      <c r="BJ11" s="108"/>
      <c r="BK11" s="109">
        <v>5</v>
      </c>
      <c r="BL11" s="33">
        <v>5</v>
      </c>
      <c r="BM11" s="98">
        <f t="shared" si="4"/>
        <v>60</v>
      </c>
      <c r="BN11" s="19">
        <v>10</v>
      </c>
      <c r="BO11" s="166">
        <v>5</v>
      </c>
      <c r="BP11" s="61">
        <f t="shared" si="5"/>
        <v>75</v>
      </c>
      <c r="BQ11" s="62" t="str">
        <f t="shared" si="6"/>
        <v>C</v>
      </c>
      <c r="BR11" s="168">
        <f t="shared" si="7"/>
        <v>4</v>
      </c>
      <c r="BS11" s="124" t="s">
        <v>169</v>
      </c>
      <c r="BT11" s="123"/>
      <c r="BU11" s="243"/>
    </row>
    <row r="12" spans="1:73" ht="16.5" customHeight="1" x14ac:dyDescent="0.25">
      <c r="A12" s="144">
        <v>5</v>
      </c>
      <c r="B12" s="191" t="s">
        <v>146</v>
      </c>
      <c r="C12" s="16"/>
      <c r="D12" s="175">
        <v>4</v>
      </c>
      <c r="E12" s="13"/>
      <c r="F12" s="13">
        <v>4</v>
      </c>
      <c r="G12" s="250"/>
      <c r="H12" s="13">
        <v>4</v>
      </c>
      <c r="I12" s="13">
        <v>1</v>
      </c>
      <c r="J12" s="74"/>
      <c r="K12" s="70"/>
      <c r="L12" s="14"/>
      <c r="M12" s="13">
        <v>1</v>
      </c>
      <c r="N12" s="14"/>
      <c r="O12" s="13">
        <v>5</v>
      </c>
      <c r="P12" s="15">
        <v>4</v>
      </c>
      <c r="Q12" s="60">
        <f t="shared" si="0"/>
        <v>21</v>
      </c>
      <c r="R12" s="59">
        <f t="shared" si="1"/>
        <v>2</v>
      </c>
      <c r="S12" s="16">
        <v>1</v>
      </c>
      <c r="T12" s="14"/>
      <c r="U12" s="13">
        <v>1</v>
      </c>
      <c r="V12" s="14">
        <v>4</v>
      </c>
      <c r="W12" s="13"/>
      <c r="X12" s="87"/>
      <c r="Y12" s="173">
        <v>1</v>
      </c>
      <c r="Z12" s="14"/>
      <c r="AA12" s="13">
        <v>1</v>
      </c>
      <c r="AB12" s="14"/>
      <c r="AC12" s="13"/>
      <c r="AD12" s="14"/>
      <c r="AE12" s="60">
        <f t="shared" si="2"/>
        <v>29</v>
      </c>
      <c r="AF12" s="59">
        <f t="shared" si="3"/>
        <v>1</v>
      </c>
      <c r="AG12" s="16">
        <v>1</v>
      </c>
      <c r="AH12" s="14">
        <v>4</v>
      </c>
      <c r="AI12" s="167"/>
      <c r="AJ12" s="167"/>
      <c r="AK12" s="27"/>
      <c r="AL12" s="167">
        <v>1</v>
      </c>
      <c r="AM12" s="167">
        <v>1</v>
      </c>
      <c r="AN12" s="95">
        <v>1</v>
      </c>
      <c r="AO12" s="13"/>
      <c r="AP12" s="167">
        <v>1</v>
      </c>
      <c r="AQ12" s="27"/>
      <c r="AR12" s="167"/>
      <c r="AS12" s="167">
        <v>1</v>
      </c>
      <c r="AT12" s="167"/>
      <c r="AU12" s="167"/>
      <c r="AV12" s="167"/>
      <c r="AW12" s="167">
        <v>1</v>
      </c>
      <c r="AX12" s="95"/>
      <c r="AY12" s="19"/>
      <c r="AZ12" s="166"/>
      <c r="BA12" s="166"/>
      <c r="BB12" s="166">
        <v>5</v>
      </c>
      <c r="BC12" s="166"/>
      <c r="BD12" s="166"/>
      <c r="BE12" s="166"/>
      <c r="BF12" s="104"/>
      <c r="BG12" s="166"/>
      <c r="BH12" s="166"/>
      <c r="BI12" s="107"/>
      <c r="BJ12" s="108"/>
      <c r="BK12" s="109">
        <v>5</v>
      </c>
      <c r="BL12" s="33">
        <v>5</v>
      </c>
      <c r="BM12" s="98">
        <f t="shared" si="4"/>
        <v>55</v>
      </c>
      <c r="BN12" s="19"/>
      <c r="BO12" s="166"/>
      <c r="BP12" s="61">
        <f t="shared" si="5"/>
        <v>55</v>
      </c>
      <c r="BQ12" s="62" t="str">
        <f t="shared" si="6"/>
        <v>E</v>
      </c>
      <c r="BR12" s="168">
        <f t="shared" si="7"/>
        <v>3</v>
      </c>
      <c r="BS12" s="211" t="s">
        <v>341</v>
      </c>
      <c r="BT12" s="239"/>
      <c r="BU12" s="243"/>
    </row>
    <row r="13" spans="1:73" ht="15" customHeight="1" x14ac:dyDescent="0.25">
      <c r="A13" s="144">
        <v>6</v>
      </c>
      <c r="B13" s="192" t="s">
        <v>147</v>
      </c>
      <c r="C13" s="16">
        <v>1</v>
      </c>
      <c r="D13" s="175">
        <v>4</v>
      </c>
      <c r="E13" s="13">
        <v>1</v>
      </c>
      <c r="F13" s="13">
        <v>4</v>
      </c>
      <c r="G13" s="250">
        <v>1</v>
      </c>
      <c r="H13" s="13">
        <v>4</v>
      </c>
      <c r="I13" s="13">
        <v>1</v>
      </c>
      <c r="J13" s="74"/>
      <c r="K13" s="70">
        <v>1</v>
      </c>
      <c r="L13" s="14">
        <v>5</v>
      </c>
      <c r="M13" s="13">
        <v>1</v>
      </c>
      <c r="N13" s="14"/>
      <c r="O13" s="13">
        <v>5</v>
      </c>
      <c r="P13" s="15">
        <v>5</v>
      </c>
      <c r="Q13" s="60">
        <f t="shared" si="0"/>
        <v>21</v>
      </c>
      <c r="R13" s="59">
        <f t="shared" si="1"/>
        <v>2</v>
      </c>
      <c r="S13" s="16">
        <v>1</v>
      </c>
      <c r="T13" s="166">
        <v>3</v>
      </c>
      <c r="U13" s="13">
        <v>1</v>
      </c>
      <c r="V13" s="13">
        <v>5</v>
      </c>
      <c r="W13" s="13">
        <v>1</v>
      </c>
      <c r="X13" s="74">
        <v>5</v>
      </c>
      <c r="Y13" s="173">
        <v>1</v>
      </c>
      <c r="Z13" s="13">
        <v>1</v>
      </c>
      <c r="AA13" s="13">
        <v>1</v>
      </c>
      <c r="AB13" s="14"/>
      <c r="AC13" s="13">
        <v>1</v>
      </c>
      <c r="AD13" s="14">
        <v>1</v>
      </c>
      <c r="AE13" s="60">
        <f t="shared" si="2"/>
        <v>39</v>
      </c>
      <c r="AF13" s="59">
        <f t="shared" si="3"/>
        <v>2</v>
      </c>
      <c r="AG13" s="16">
        <v>1</v>
      </c>
      <c r="AH13" s="14">
        <v>4</v>
      </c>
      <c r="AI13" s="167">
        <v>4</v>
      </c>
      <c r="AJ13" s="167"/>
      <c r="AK13" s="27">
        <v>1</v>
      </c>
      <c r="AL13" s="167">
        <v>5</v>
      </c>
      <c r="AM13" s="167">
        <v>1</v>
      </c>
      <c r="AN13" s="95">
        <v>4</v>
      </c>
      <c r="AO13" s="13">
        <v>1</v>
      </c>
      <c r="AP13" s="166">
        <v>1</v>
      </c>
      <c r="AQ13" s="27"/>
      <c r="AR13" s="167"/>
      <c r="AS13" s="167">
        <v>1</v>
      </c>
      <c r="AT13" s="167"/>
      <c r="AU13" s="167">
        <v>1</v>
      </c>
      <c r="AV13" s="167"/>
      <c r="AW13" s="167">
        <v>1</v>
      </c>
      <c r="AX13" s="169"/>
      <c r="AY13" s="19"/>
      <c r="AZ13" s="166">
        <v>5</v>
      </c>
      <c r="BA13" s="166">
        <v>4</v>
      </c>
      <c r="BB13" s="166">
        <v>5</v>
      </c>
      <c r="BC13" s="166">
        <v>5</v>
      </c>
      <c r="BD13" s="166">
        <v>5</v>
      </c>
      <c r="BE13" s="166">
        <v>5</v>
      </c>
      <c r="BF13" s="104">
        <v>5</v>
      </c>
      <c r="BG13" s="166"/>
      <c r="BH13" s="166"/>
      <c r="BI13" s="107">
        <v>5</v>
      </c>
      <c r="BJ13" s="108"/>
      <c r="BK13" s="109">
        <v>5</v>
      </c>
      <c r="BL13" s="33">
        <v>5</v>
      </c>
      <c r="BM13" s="98">
        <f t="shared" si="4"/>
        <v>60</v>
      </c>
      <c r="BN13" s="19">
        <v>15</v>
      </c>
      <c r="BO13" s="166">
        <v>5</v>
      </c>
      <c r="BP13" s="61">
        <f t="shared" si="5"/>
        <v>80</v>
      </c>
      <c r="BQ13" s="62" t="str">
        <f t="shared" si="6"/>
        <v>B-</v>
      </c>
      <c r="BR13" s="168">
        <f t="shared" si="7"/>
        <v>4</v>
      </c>
      <c r="BS13" s="245" t="s">
        <v>285</v>
      </c>
      <c r="BT13" s="123"/>
      <c r="BU13" s="246" t="s">
        <v>277</v>
      </c>
    </row>
    <row r="14" spans="1:73" ht="14.25" customHeight="1" x14ac:dyDescent="0.25">
      <c r="A14" s="144">
        <v>7</v>
      </c>
      <c r="B14" s="191" t="s">
        <v>148</v>
      </c>
      <c r="C14" s="16"/>
      <c r="D14" s="175"/>
      <c r="E14" s="13">
        <v>1</v>
      </c>
      <c r="F14" s="13"/>
      <c r="G14" s="263"/>
      <c r="H14" s="13"/>
      <c r="I14" s="13"/>
      <c r="J14" s="74"/>
      <c r="K14" s="70">
        <v>1</v>
      </c>
      <c r="L14" s="14"/>
      <c r="M14" s="13"/>
      <c r="N14" s="14"/>
      <c r="O14" s="13"/>
      <c r="P14" s="15"/>
      <c r="Q14" s="60">
        <f t="shared" si="0"/>
        <v>2</v>
      </c>
      <c r="R14" s="59">
        <f t="shared" si="1"/>
        <v>0</v>
      </c>
      <c r="S14" s="16">
        <v>1</v>
      </c>
      <c r="T14" s="14"/>
      <c r="U14" s="13">
        <v>1</v>
      </c>
      <c r="V14" s="13"/>
      <c r="W14" s="13">
        <v>1</v>
      </c>
      <c r="X14" s="74"/>
      <c r="Y14" s="173">
        <v>1</v>
      </c>
      <c r="Z14" s="13"/>
      <c r="AA14" s="13">
        <v>1</v>
      </c>
      <c r="AB14" s="14"/>
      <c r="AC14" s="13">
        <v>1</v>
      </c>
      <c r="AD14" s="14"/>
      <c r="AE14" s="60">
        <f t="shared" si="2"/>
        <v>8</v>
      </c>
      <c r="AF14" s="59">
        <f t="shared" si="3"/>
        <v>0</v>
      </c>
      <c r="AG14" s="16">
        <v>1</v>
      </c>
      <c r="AH14" s="14"/>
      <c r="AI14" s="167"/>
      <c r="AJ14" s="167"/>
      <c r="AK14" s="27"/>
      <c r="AL14" s="167"/>
      <c r="AM14" s="167"/>
      <c r="AN14" s="95">
        <v>1</v>
      </c>
      <c r="AO14" s="13">
        <v>1</v>
      </c>
      <c r="AP14" s="167">
        <v>1</v>
      </c>
      <c r="AQ14" s="27"/>
      <c r="AR14" s="167"/>
      <c r="AS14" s="167">
        <v>1</v>
      </c>
      <c r="AT14" s="167"/>
      <c r="AU14" s="167">
        <v>1</v>
      </c>
      <c r="AV14" s="167"/>
      <c r="AW14" s="167">
        <v>1</v>
      </c>
      <c r="AX14" s="95"/>
      <c r="AY14" s="19"/>
      <c r="AZ14" s="166"/>
      <c r="BA14" s="166"/>
      <c r="BB14" s="166"/>
      <c r="BC14" s="166"/>
      <c r="BD14" s="166"/>
      <c r="BE14" s="166"/>
      <c r="BF14" s="104"/>
      <c r="BG14" s="166"/>
      <c r="BH14" s="166"/>
      <c r="BI14" s="107"/>
      <c r="BJ14" s="108"/>
      <c r="BK14" s="109"/>
      <c r="BL14" s="33"/>
      <c r="BM14" s="98">
        <f t="shared" si="4"/>
        <v>15</v>
      </c>
      <c r="BN14" s="19"/>
      <c r="BO14" s="166"/>
      <c r="BP14" s="61">
        <f t="shared" si="5"/>
        <v>15</v>
      </c>
      <c r="BQ14" s="62" t="str">
        <f t="shared" si="6"/>
        <v>F</v>
      </c>
      <c r="BR14" s="168">
        <f t="shared" si="7"/>
        <v>2</v>
      </c>
      <c r="BS14" s="124" t="s">
        <v>166</v>
      </c>
      <c r="BT14" s="123"/>
      <c r="BU14" s="243"/>
    </row>
    <row r="15" spans="1:73" ht="15.75" customHeight="1" x14ac:dyDescent="0.25">
      <c r="A15" s="144">
        <v>8</v>
      </c>
      <c r="B15" s="191" t="s">
        <v>149</v>
      </c>
      <c r="C15" s="16">
        <v>1</v>
      </c>
      <c r="D15" s="175">
        <v>1</v>
      </c>
      <c r="E15" s="13">
        <v>1</v>
      </c>
      <c r="F15" s="13"/>
      <c r="G15" s="250"/>
      <c r="H15" s="13"/>
      <c r="I15" s="13"/>
      <c r="J15" s="74"/>
      <c r="K15" s="70"/>
      <c r="L15" s="14"/>
      <c r="M15" s="13">
        <v>1</v>
      </c>
      <c r="N15" s="14"/>
      <c r="O15" s="13">
        <v>5</v>
      </c>
      <c r="P15" s="15">
        <v>3</v>
      </c>
      <c r="Q15" s="60">
        <f t="shared" si="0"/>
        <v>12</v>
      </c>
      <c r="R15" s="59">
        <f t="shared" si="1"/>
        <v>1</v>
      </c>
      <c r="S15" s="16"/>
      <c r="T15" s="14"/>
      <c r="U15" s="13">
        <v>1</v>
      </c>
      <c r="V15" s="13">
        <v>4</v>
      </c>
      <c r="W15" s="13">
        <v>1</v>
      </c>
      <c r="X15" s="74"/>
      <c r="Y15" s="173">
        <v>1</v>
      </c>
      <c r="Z15" s="13"/>
      <c r="AA15" s="13">
        <v>1</v>
      </c>
      <c r="AB15" s="14"/>
      <c r="AC15" s="13"/>
      <c r="AD15" s="14"/>
      <c r="AE15" s="60">
        <f t="shared" si="2"/>
        <v>20</v>
      </c>
      <c r="AF15" s="59">
        <f t="shared" si="3"/>
        <v>1</v>
      </c>
      <c r="AG15" s="16"/>
      <c r="AH15" s="14"/>
      <c r="AI15" s="167"/>
      <c r="AJ15" s="167"/>
      <c r="AK15" s="27"/>
      <c r="AL15" s="167"/>
      <c r="AM15" s="167"/>
      <c r="AN15" s="95"/>
      <c r="AO15" s="13"/>
      <c r="AP15" s="167"/>
      <c r="AQ15" s="27"/>
      <c r="AR15" s="167"/>
      <c r="AS15" s="167">
        <v>1</v>
      </c>
      <c r="AT15" s="167"/>
      <c r="AU15" s="167"/>
      <c r="AV15" s="167"/>
      <c r="AW15" s="167"/>
      <c r="AX15" s="95"/>
      <c r="AY15" s="19"/>
      <c r="AZ15" s="166"/>
      <c r="BA15" s="166"/>
      <c r="BB15" s="166"/>
      <c r="BC15" s="166"/>
      <c r="BD15" s="166"/>
      <c r="BE15" s="166"/>
      <c r="BF15" s="104"/>
      <c r="BG15" s="166"/>
      <c r="BH15" s="166"/>
      <c r="BI15" s="107"/>
      <c r="BJ15" s="108"/>
      <c r="BK15" s="109"/>
      <c r="BL15" s="33"/>
      <c r="BM15" s="98">
        <f t="shared" si="4"/>
        <v>21</v>
      </c>
      <c r="BN15" s="19"/>
      <c r="BO15" s="166"/>
      <c r="BP15" s="61">
        <f t="shared" si="5"/>
        <v>21</v>
      </c>
      <c r="BQ15" s="62" t="str">
        <f t="shared" si="6"/>
        <v>F</v>
      </c>
      <c r="BR15" s="168">
        <f t="shared" si="7"/>
        <v>2</v>
      </c>
      <c r="BS15" s="124" t="s">
        <v>168</v>
      </c>
      <c r="BT15" s="123"/>
      <c r="BU15" s="243"/>
    </row>
    <row r="16" spans="1:73" ht="15.75" customHeight="1" x14ac:dyDescent="0.25">
      <c r="A16" s="145">
        <v>9</v>
      </c>
      <c r="B16" s="192" t="s">
        <v>150</v>
      </c>
      <c r="C16" s="16"/>
      <c r="D16" s="13"/>
      <c r="E16" s="13"/>
      <c r="F16" s="13"/>
      <c r="G16" s="263"/>
      <c r="H16" s="13"/>
      <c r="I16" s="13"/>
      <c r="J16" s="74"/>
      <c r="K16" s="70"/>
      <c r="L16" s="14"/>
      <c r="M16" s="222"/>
      <c r="N16" s="14"/>
      <c r="O16" s="223"/>
      <c r="P16" s="15"/>
      <c r="Q16" s="60">
        <f t="shared" si="0"/>
        <v>0</v>
      </c>
      <c r="R16" s="59">
        <f t="shared" si="1"/>
        <v>0</v>
      </c>
      <c r="S16" s="30"/>
      <c r="T16" s="14"/>
      <c r="U16" s="167"/>
      <c r="V16" s="13"/>
      <c r="W16" s="67"/>
      <c r="X16" s="74"/>
      <c r="Y16" s="173"/>
      <c r="Z16" s="13"/>
      <c r="AA16" s="67"/>
      <c r="AB16" s="14"/>
      <c r="AC16" s="167"/>
      <c r="AD16" s="14"/>
      <c r="AE16" s="60">
        <f t="shared" si="2"/>
        <v>0</v>
      </c>
      <c r="AF16" s="59">
        <f t="shared" si="3"/>
        <v>0</v>
      </c>
      <c r="AG16" s="30"/>
      <c r="AH16" s="14"/>
      <c r="AI16" s="167"/>
      <c r="AJ16" s="167"/>
      <c r="AK16" s="27"/>
      <c r="AL16" s="167"/>
      <c r="AM16" s="167"/>
      <c r="AN16" s="95"/>
      <c r="AO16" s="13"/>
      <c r="AP16" s="167"/>
      <c r="AQ16" s="27"/>
      <c r="AR16" s="167"/>
      <c r="AS16" s="167"/>
      <c r="AT16" s="167"/>
      <c r="AU16" s="167"/>
      <c r="AV16" s="167"/>
      <c r="AW16" s="167"/>
      <c r="AX16" s="95"/>
      <c r="AY16" s="19"/>
      <c r="AZ16" s="166"/>
      <c r="BA16" s="166"/>
      <c r="BB16" s="166"/>
      <c r="BC16" s="166"/>
      <c r="BD16" s="166"/>
      <c r="BE16" s="166"/>
      <c r="BF16" s="104"/>
      <c r="BG16" s="166"/>
      <c r="BH16" s="166"/>
      <c r="BI16" s="107"/>
      <c r="BJ16" s="108"/>
      <c r="BK16" s="109"/>
      <c r="BL16" s="33"/>
      <c r="BM16" s="98">
        <f t="shared" si="4"/>
        <v>0</v>
      </c>
      <c r="BN16" s="19"/>
      <c r="BO16" s="166"/>
      <c r="BP16" s="61">
        <f t="shared" si="5"/>
        <v>0</v>
      </c>
      <c r="BQ16" s="62" t="str">
        <f t="shared" si="6"/>
        <v>F</v>
      </c>
      <c r="BR16" s="168">
        <f t="shared" si="7"/>
        <v>2</v>
      </c>
      <c r="BS16" s="245" t="s">
        <v>167</v>
      </c>
      <c r="BT16" s="123"/>
      <c r="BU16" s="243"/>
    </row>
    <row r="17" spans="1:73" ht="15.75" customHeight="1" x14ac:dyDescent="0.25">
      <c r="A17" s="188">
        <v>10</v>
      </c>
      <c r="B17" s="191" t="s">
        <v>151</v>
      </c>
      <c r="C17" s="16"/>
      <c r="D17" s="13">
        <v>3</v>
      </c>
      <c r="E17" s="13"/>
      <c r="F17" s="13">
        <v>4</v>
      </c>
      <c r="G17" s="250"/>
      <c r="H17" s="13">
        <v>3</v>
      </c>
      <c r="I17" s="250" t="s">
        <v>302</v>
      </c>
      <c r="J17" s="74"/>
      <c r="K17" s="70">
        <v>1</v>
      </c>
      <c r="L17" s="14"/>
      <c r="M17" s="222"/>
      <c r="N17" s="14"/>
      <c r="O17" s="223"/>
      <c r="P17" s="14"/>
      <c r="Q17" s="60">
        <f t="shared" si="0"/>
        <v>11</v>
      </c>
      <c r="R17" s="59">
        <f t="shared" si="1"/>
        <v>1</v>
      </c>
      <c r="S17" s="16">
        <v>1</v>
      </c>
      <c r="T17" s="14"/>
      <c r="U17" s="13">
        <v>1</v>
      </c>
      <c r="V17" s="13"/>
      <c r="W17" s="13"/>
      <c r="X17" s="74"/>
      <c r="Y17" s="173">
        <v>1</v>
      </c>
      <c r="Z17" s="13"/>
      <c r="AA17" s="67"/>
      <c r="AB17" s="14"/>
      <c r="AC17" s="167"/>
      <c r="AD17" s="14"/>
      <c r="AE17" s="60">
        <f t="shared" si="2"/>
        <v>14</v>
      </c>
      <c r="AF17" s="59">
        <f t="shared" si="3"/>
        <v>0</v>
      </c>
      <c r="AG17" s="30">
        <v>1</v>
      </c>
      <c r="AH17" s="14"/>
      <c r="AI17" s="167"/>
      <c r="AJ17" s="167"/>
      <c r="AK17" s="27"/>
      <c r="AL17" s="167"/>
      <c r="AM17" s="167"/>
      <c r="AN17" s="95">
        <v>1</v>
      </c>
      <c r="AO17" s="13">
        <v>1</v>
      </c>
      <c r="AP17" s="167">
        <v>1</v>
      </c>
      <c r="AQ17" s="27"/>
      <c r="AR17" s="167"/>
      <c r="AS17" s="167">
        <v>1</v>
      </c>
      <c r="AT17" s="167"/>
      <c r="AU17" s="167"/>
      <c r="AV17" s="167"/>
      <c r="AW17" s="167">
        <v>1</v>
      </c>
      <c r="AX17" s="95"/>
      <c r="AY17" s="19"/>
      <c r="AZ17" s="166"/>
      <c r="BA17" s="166"/>
      <c r="BB17" s="166"/>
      <c r="BC17" s="166"/>
      <c r="BD17" s="166"/>
      <c r="BE17" s="166"/>
      <c r="BF17" s="104"/>
      <c r="BG17" s="166"/>
      <c r="BH17" s="166"/>
      <c r="BI17" s="107"/>
      <c r="BJ17" s="108"/>
      <c r="BK17" s="109"/>
      <c r="BL17" s="33"/>
      <c r="BM17" s="98">
        <f t="shared" si="4"/>
        <v>20</v>
      </c>
      <c r="BN17" s="19"/>
      <c r="BO17" s="166"/>
      <c r="BP17" s="61">
        <f t="shared" si="5"/>
        <v>20</v>
      </c>
      <c r="BQ17" s="62" t="str">
        <f t="shared" si="6"/>
        <v>F</v>
      </c>
      <c r="BR17" s="168">
        <f t="shared" si="7"/>
        <v>2</v>
      </c>
      <c r="BS17" s="245" t="s">
        <v>291</v>
      </c>
      <c r="BT17" s="123"/>
      <c r="BU17" s="243"/>
    </row>
    <row r="18" spans="1:73" ht="15.75" customHeight="1" x14ac:dyDescent="0.25">
      <c r="A18" s="189">
        <v>11</v>
      </c>
      <c r="B18" s="192" t="s">
        <v>152</v>
      </c>
      <c r="C18" s="92">
        <v>1</v>
      </c>
      <c r="D18" s="175">
        <v>5</v>
      </c>
      <c r="E18" s="175">
        <v>1</v>
      </c>
      <c r="F18" s="175">
        <v>5</v>
      </c>
      <c r="G18" s="248"/>
      <c r="H18" s="175">
        <v>5</v>
      </c>
      <c r="I18" s="175">
        <v>1</v>
      </c>
      <c r="J18" s="224">
        <v>5</v>
      </c>
      <c r="K18" s="225">
        <v>1</v>
      </c>
      <c r="L18" s="175">
        <v>4</v>
      </c>
      <c r="M18" s="175">
        <v>1</v>
      </c>
      <c r="N18" s="175">
        <v>5</v>
      </c>
      <c r="O18" s="175">
        <v>5</v>
      </c>
      <c r="P18" s="175">
        <v>4</v>
      </c>
      <c r="Q18" s="60">
        <f t="shared" si="0"/>
        <v>21</v>
      </c>
      <c r="R18" s="59">
        <f t="shared" si="1"/>
        <v>2</v>
      </c>
      <c r="S18" s="19">
        <v>1</v>
      </c>
      <c r="T18" s="166">
        <v>3</v>
      </c>
      <c r="U18" s="166">
        <v>1</v>
      </c>
      <c r="V18" s="66">
        <v>5</v>
      </c>
      <c r="W18" s="66">
        <v>1</v>
      </c>
      <c r="X18" s="88">
        <v>4</v>
      </c>
      <c r="Y18" s="85">
        <v>1</v>
      </c>
      <c r="Z18" s="66">
        <v>5</v>
      </c>
      <c r="AA18" s="66">
        <v>1</v>
      </c>
      <c r="AB18" s="166">
        <v>5</v>
      </c>
      <c r="AC18" s="166">
        <v>1</v>
      </c>
      <c r="AD18" s="166">
        <v>1</v>
      </c>
      <c r="AE18" s="60">
        <f t="shared" si="2"/>
        <v>39</v>
      </c>
      <c r="AF18" s="59">
        <f t="shared" si="3"/>
        <v>2</v>
      </c>
      <c r="AG18" s="19">
        <v>1</v>
      </c>
      <c r="AH18" s="166">
        <v>2</v>
      </c>
      <c r="AI18" s="166">
        <v>4</v>
      </c>
      <c r="AJ18" s="166">
        <v>5</v>
      </c>
      <c r="AK18" s="248">
        <v>1</v>
      </c>
      <c r="AL18" s="166">
        <v>5</v>
      </c>
      <c r="AM18" s="166">
        <v>5</v>
      </c>
      <c r="AN18" s="169">
        <v>4</v>
      </c>
      <c r="AO18" s="175">
        <v>1</v>
      </c>
      <c r="AP18" s="166">
        <v>5</v>
      </c>
      <c r="AQ18" s="248">
        <v>1</v>
      </c>
      <c r="AR18" s="166"/>
      <c r="AS18" s="166">
        <v>1</v>
      </c>
      <c r="AT18" s="166"/>
      <c r="AU18" s="166">
        <v>1</v>
      </c>
      <c r="AV18" s="166"/>
      <c r="AW18" s="166">
        <v>1</v>
      </c>
      <c r="AX18" s="169"/>
      <c r="AY18" s="19">
        <v>5</v>
      </c>
      <c r="AZ18" s="166">
        <v>5</v>
      </c>
      <c r="BA18" s="166">
        <v>5</v>
      </c>
      <c r="BB18" s="166">
        <v>5</v>
      </c>
      <c r="BC18" s="166">
        <v>5</v>
      </c>
      <c r="BD18" s="166">
        <v>5</v>
      </c>
      <c r="BE18" s="166">
        <v>5</v>
      </c>
      <c r="BF18" s="104">
        <v>4</v>
      </c>
      <c r="BG18" s="166">
        <v>5</v>
      </c>
      <c r="BH18" s="166">
        <v>4</v>
      </c>
      <c r="BI18" s="107">
        <v>5</v>
      </c>
      <c r="BJ18" s="108">
        <v>5</v>
      </c>
      <c r="BK18" s="109">
        <v>5</v>
      </c>
      <c r="BL18" s="33">
        <v>5</v>
      </c>
      <c r="BM18" s="98">
        <f t="shared" si="4"/>
        <v>60</v>
      </c>
      <c r="BN18" s="19">
        <v>15</v>
      </c>
      <c r="BO18" s="166">
        <v>5</v>
      </c>
      <c r="BP18" s="61">
        <f t="shared" si="5"/>
        <v>80</v>
      </c>
      <c r="BQ18" s="62" t="str">
        <f t="shared" si="6"/>
        <v>B-</v>
      </c>
      <c r="BR18" s="168">
        <f t="shared" si="7"/>
        <v>4</v>
      </c>
      <c r="BS18" s="211" t="s">
        <v>327</v>
      </c>
      <c r="BT18" s="239"/>
      <c r="BU18" s="246" t="s">
        <v>279</v>
      </c>
    </row>
    <row r="19" spans="1:73" ht="15.75" customHeight="1" x14ac:dyDescent="0.25">
      <c r="A19" s="189">
        <v>12</v>
      </c>
      <c r="B19" s="192" t="s">
        <v>153</v>
      </c>
      <c r="C19" s="92">
        <v>1</v>
      </c>
      <c r="D19" s="175">
        <v>4</v>
      </c>
      <c r="E19" s="175">
        <v>1</v>
      </c>
      <c r="F19" s="175">
        <v>4</v>
      </c>
      <c r="G19" s="248">
        <v>1</v>
      </c>
      <c r="H19" s="175">
        <v>4</v>
      </c>
      <c r="I19" s="175">
        <v>1</v>
      </c>
      <c r="J19" s="224">
        <v>5</v>
      </c>
      <c r="K19" s="225">
        <v>1</v>
      </c>
      <c r="L19" s="175">
        <v>5</v>
      </c>
      <c r="M19" s="175">
        <v>1</v>
      </c>
      <c r="N19" s="175">
        <v>5</v>
      </c>
      <c r="O19" s="175">
        <v>5</v>
      </c>
      <c r="P19" s="175">
        <v>5</v>
      </c>
      <c r="Q19" s="60">
        <f t="shared" si="0"/>
        <v>21</v>
      </c>
      <c r="R19" s="59">
        <f t="shared" si="1"/>
        <v>2</v>
      </c>
      <c r="S19" s="19">
        <v>1</v>
      </c>
      <c r="T19" s="166">
        <v>4</v>
      </c>
      <c r="U19" s="166">
        <v>1</v>
      </c>
      <c r="V19" s="66">
        <v>4</v>
      </c>
      <c r="W19" s="66">
        <v>1</v>
      </c>
      <c r="X19" s="88">
        <v>5</v>
      </c>
      <c r="Y19" s="85">
        <v>1</v>
      </c>
      <c r="Z19" s="66">
        <v>1</v>
      </c>
      <c r="AA19" s="66">
        <v>1</v>
      </c>
      <c r="AB19" s="166"/>
      <c r="AC19" s="166"/>
      <c r="AD19" s="166">
        <v>1</v>
      </c>
      <c r="AE19" s="60">
        <f t="shared" si="2"/>
        <v>39</v>
      </c>
      <c r="AF19" s="59">
        <f t="shared" si="3"/>
        <v>2</v>
      </c>
      <c r="AG19" s="19">
        <v>1</v>
      </c>
      <c r="AH19" s="166">
        <v>4</v>
      </c>
      <c r="AI19" s="166"/>
      <c r="AJ19" s="166">
        <v>3</v>
      </c>
      <c r="AK19" s="248">
        <v>1</v>
      </c>
      <c r="AL19" s="166">
        <v>1</v>
      </c>
      <c r="AM19" s="166">
        <v>1</v>
      </c>
      <c r="AN19" s="169">
        <v>4</v>
      </c>
      <c r="AO19" s="175">
        <v>1</v>
      </c>
      <c r="AP19" s="166">
        <v>1</v>
      </c>
      <c r="AQ19" s="248">
        <v>1</v>
      </c>
      <c r="AR19" s="166"/>
      <c r="AS19" s="166">
        <v>1</v>
      </c>
      <c r="AT19" s="166"/>
      <c r="AU19" s="166">
        <v>1</v>
      </c>
      <c r="AV19" s="166"/>
      <c r="AW19" s="166">
        <v>1</v>
      </c>
      <c r="AX19" s="169"/>
      <c r="AY19" s="19">
        <v>5</v>
      </c>
      <c r="AZ19" s="166">
        <v>5</v>
      </c>
      <c r="BA19" s="166">
        <v>5</v>
      </c>
      <c r="BB19" s="166">
        <v>5</v>
      </c>
      <c r="BC19" s="166">
        <v>5</v>
      </c>
      <c r="BD19" s="166">
        <v>4</v>
      </c>
      <c r="BE19" s="166">
        <v>4</v>
      </c>
      <c r="BF19" s="166">
        <v>4</v>
      </c>
      <c r="BG19" s="166">
        <v>5</v>
      </c>
      <c r="BH19" s="166">
        <v>4</v>
      </c>
      <c r="BI19" s="107">
        <v>5</v>
      </c>
      <c r="BJ19" s="108">
        <v>5</v>
      </c>
      <c r="BK19" s="109">
        <v>5</v>
      </c>
      <c r="BL19" s="33">
        <v>5</v>
      </c>
      <c r="BM19" s="98">
        <f t="shared" si="4"/>
        <v>60</v>
      </c>
      <c r="BN19" s="19">
        <v>15</v>
      </c>
      <c r="BO19" s="166">
        <v>5</v>
      </c>
      <c r="BP19" s="61">
        <f t="shared" si="5"/>
        <v>80</v>
      </c>
      <c r="BQ19" s="62" t="str">
        <f t="shared" si="6"/>
        <v>B-</v>
      </c>
      <c r="BR19" s="168">
        <f t="shared" si="7"/>
        <v>4</v>
      </c>
      <c r="BS19" s="211" t="s">
        <v>325</v>
      </c>
      <c r="BT19" s="239"/>
      <c r="BU19" s="246" t="s">
        <v>304</v>
      </c>
    </row>
    <row r="20" spans="1:73" ht="15.75" customHeight="1" x14ac:dyDescent="0.25">
      <c r="A20" s="189">
        <v>13</v>
      </c>
      <c r="B20" s="192" t="s">
        <v>154</v>
      </c>
      <c r="C20" s="92"/>
      <c r="D20" s="175">
        <v>4</v>
      </c>
      <c r="E20" s="175"/>
      <c r="F20" s="175">
        <v>4</v>
      </c>
      <c r="G20" s="248"/>
      <c r="H20" s="175">
        <v>4</v>
      </c>
      <c r="I20" s="175"/>
      <c r="J20" s="224"/>
      <c r="K20" s="225"/>
      <c r="L20" s="175"/>
      <c r="M20" s="175">
        <v>1</v>
      </c>
      <c r="N20" s="20"/>
      <c r="O20" s="20">
        <v>5</v>
      </c>
      <c r="P20" s="20">
        <v>5</v>
      </c>
      <c r="Q20" s="60">
        <f t="shared" si="0"/>
        <v>21</v>
      </c>
      <c r="R20" s="59">
        <f t="shared" si="1"/>
        <v>2</v>
      </c>
      <c r="S20" s="89"/>
      <c r="T20" s="13"/>
      <c r="U20" s="20"/>
      <c r="V20" s="20"/>
      <c r="W20" s="20"/>
      <c r="X20" s="90"/>
      <c r="Y20" s="85"/>
      <c r="Z20" s="66"/>
      <c r="AA20" s="66"/>
      <c r="AB20" s="166"/>
      <c r="AC20" s="166"/>
      <c r="AD20" s="166"/>
      <c r="AE20" s="60">
        <f t="shared" si="2"/>
        <v>21</v>
      </c>
      <c r="AF20" s="59">
        <f t="shared" si="3"/>
        <v>1</v>
      </c>
      <c r="AG20" s="19"/>
      <c r="AH20" s="166"/>
      <c r="AI20" s="166"/>
      <c r="AJ20" s="166"/>
      <c r="AK20" s="248"/>
      <c r="AL20" s="166">
        <v>1</v>
      </c>
      <c r="AM20" s="166"/>
      <c r="AN20" s="169">
        <v>4</v>
      </c>
      <c r="AO20" s="175"/>
      <c r="AP20" s="166">
        <v>1</v>
      </c>
      <c r="AQ20" s="248"/>
      <c r="AR20" s="166"/>
      <c r="AS20" s="166"/>
      <c r="AT20" s="166"/>
      <c r="AU20" s="166"/>
      <c r="AV20" s="166"/>
      <c r="AW20" s="166"/>
      <c r="AX20" s="169"/>
      <c r="AY20" s="19"/>
      <c r="AZ20" s="166"/>
      <c r="BA20" s="166"/>
      <c r="BB20" s="166"/>
      <c r="BC20" s="166"/>
      <c r="BD20" s="166"/>
      <c r="BE20" s="166"/>
      <c r="BF20" s="104"/>
      <c r="BG20" s="166"/>
      <c r="BH20" s="166"/>
      <c r="BI20" s="107"/>
      <c r="BJ20" s="108"/>
      <c r="BK20" s="109"/>
      <c r="BL20" s="33"/>
      <c r="BM20" s="98">
        <f t="shared" si="4"/>
        <v>27</v>
      </c>
      <c r="BN20" s="19"/>
      <c r="BO20" s="166"/>
      <c r="BP20" s="61">
        <f t="shared" si="5"/>
        <v>27</v>
      </c>
      <c r="BQ20" s="62" t="str">
        <f t="shared" si="6"/>
        <v>FX</v>
      </c>
      <c r="BR20" s="168">
        <f t="shared" si="7"/>
        <v>2</v>
      </c>
      <c r="BS20" s="245" t="s">
        <v>292</v>
      </c>
      <c r="BT20" s="123"/>
      <c r="BU20" s="243"/>
    </row>
    <row r="21" spans="1:73" ht="15.75" customHeight="1" x14ac:dyDescent="0.25">
      <c r="A21" s="189">
        <v>14</v>
      </c>
      <c r="B21" s="192" t="s">
        <v>155</v>
      </c>
      <c r="C21" s="21">
        <v>1</v>
      </c>
      <c r="D21" s="22">
        <v>4</v>
      </c>
      <c r="E21" s="22">
        <v>1</v>
      </c>
      <c r="F21" s="22">
        <v>4</v>
      </c>
      <c r="G21" s="264">
        <v>1</v>
      </c>
      <c r="H21" s="22">
        <v>4</v>
      </c>
      <c r="I21" s="22">
        <v>1</v>
      </c>
      <c r="J21" s="75"/>
      <c r="K21" s="72"/>
      <c r="L21" s="22"/>
      <c r="M21" s="22">
        <v>1</v>
      </c>
      <c r="N21" s="166">
        <v>3</v>
      </c>
      <c r="O21" s="166">
        <v>4</v>
      </c>
      <c r="P21" s="166">
        <v>5</v>
      </c>
      <c r="Q21" s="60">
        <f t="shared" si="0"/>
        <v>21</v>
      </c>
      <c r="R21" s="59">
        <f t="shared" si="1"/>
        <v>2</v>
      </c>
      <c r="S21" s="55">
        <v>1</v>
      </c>
      <c r="T21" s="26"/>
      <c r="U21" s="166">
        <v>1</v>
      </c>
      <c r="V21" s="166">
        <v>4</v>
      </c>
      <c r="W21" s="166">
        <v>1</v>
      </c>
      <c r="X21" s="33"/>
      <c r="Y21" s="174">
        <v>1</v>
      </c>
      <c r="Z21" s="166">
        <v>1</v>
      </c>
      <c r="AA21" s="166">
        <v>1</v>
      </c>
      <c r="AB21" s="166"/>
      <c r="AC21" s="166"/>
      <c r="AD21" s="166">
        <v>1</v>
      </c>
      <c r="AE21" s="60">
        <f t="shared" si="2"/>
        <v>32</v>
      </c>
      <c r="AF21" s="59">
        <f t="shared" si="3"/>
        <v>2</v>
      </c>
      <c r="AG21" s="19"/>
      <c r="AH21" s="166">
        <v>4</v>
      </c>
      <c r="AI21" s="166">
        <v>4</v>
      </c>
      <c r="AJ21" s="166"/>
      <c r="AK21" s="248"/>
      <c r="AL21" s="166">
        <v>1</v>
      </c>
      <c r="AM21" s="166"/>
      <c r="AN21" s="169">
        <v>1</v>
      </c>
      <c r="AO21" s="22">
        <v>1</v>
      </c>
      <c r="AP21" s="166">
        <v>1</v>
      </c>
      <c r="AQ21" s="248"/>
      <c r="AR21" s="166"/>
      <c r="AS21" s="166">
        <v>1</v>
      </c>
      <c r="AT21" s="166"/>
      <c r="AU21" s="166">
        <v>1</v>
      </c>
      <c r="AV21" s="166"/>
      <c r="AW21" s="166">
        <v>1</v>
      </c>
      <c r="AX21" s="169"/>
      <c r="AY21" s="19"/>
      <c r="AZ21" s="166"/>
      <c r="BA21" s="166"/>
      <c r="BB21" s="166"/>
      <c r="BC21" s="166"/>
      <c r="BD21" s="166"/>
      <c r="BE21" s="166"/>
      <c r="BF21" s="104"/>
      <c r="BG21" s="166"/>
      <c r="BH21" s="166"/>
      <c r="BI21" s="107"/>
      <c r="BJ21" s="108"/>
      <c r="BK21" s="109"/>
      <c r="BL21" s="33"/>
      <c r="BM21" s="98">
        <f t="shared" si="4"/>
        <v>47</v>
      </c>
      <c r="BN21" s="19"/>
      <c r="BO21" s="166"/>
      <c r="BP21" s="61">
        <f t="shared" si="5"/>
        <v>47</v>
      </c>
      <c r="BQ21" s="62" t="str">
        <f t="shared" si="6"/>
        <v>FX</v>
      </c>
      <c r="BR21" s="168">
        <f t="shared" si="7"/>
        <v>2</v>
      </c>
      <c r="BS21" s="124" t="s">
        <v>287</v>
      </c>
      <c r="BT21" s="123"/>
      <c r="BU21" s="243"/>
    </row>
    <row r="22" spans="1:73" ht="15.75" customHeight="1" x14ac:dyDescent="0.25">
      <c r="A22" s="189">
        <v>15</v>
      </c>
      <c r="B22" s="192" t="s">
        <v>156</v>
      </c>
      <c r="C22" s="19">
        <v>1</v>
      </c>
      <c r="D22" s="166">
        <v>5</v>
      </c>
      <c r="E22" s="166">
        <v>1</v>
      </c>
      <c r="F22" s="166">
        <v>5</v>
      </c>
      <c r="G22" s="248">
        <v>1</v>
      </c>
      <c r="H22" s="166">
        <v>5</v>
      </c>
      <c r="I22" s="166">
        <v>1</v>
      </c>
      <c r="J22" s="33">
        <v>5</v>
      </c>
      <c r="K22" s="174">
        <v>1</v>
      </c>
      <c r="L22" s="166">
        <v>5</v>
      </c>
      <c r="M22" s="166">
        <v>1</v>
      </c>
      <c r="N22" s="20">
        <v>5</v>
      </c>
      <c r="O22" s="20">
        <v>5</v>
      </c>
      <c r="P22" s="20">
        <v>5</v>
      </c>
      <c r="Q22" s="60">
        <f t="shared" si="0"/>
        <v>21</v>
      </c>
      <c r="R22" s="59">
        <f t="shared" si="1"/>
        <v>2</v>
      </c>
      <c r="S22" s="16">
        <v>1</v>
      </c>
      <c r="T22" s="166">
        <v>5</v>
      </c>
      <c r="U22" s="166">
        <v>1</v>
      </c>
      <c r="V22" s="166">
        <v>5</v>
      </c>
      <c r="W22" s="13">
        <v>1</v>
      </c>
      <c r="X22" s="33">
        <v>5</v>
      </c>
      <c r="Y22" s="174">
        <v>1</v>
      </c>
      <c r="Z22" s="166">
        <v>1</v>
      </c>
      <c r="AA22" s="166">
        <v>1</v>
      </c>
      <c r="AB22" s="166">
        <v>5</v>
      </c>
      <c r="AC22" s="166">
        <v>1</v>
      </c>
      <c r="AD22" s="166">
        <v>5</v>
      </c>
      <c r="AE22" s="60">
        <f t="shared" si="2"/>
        <v>39</v>
      </c>
      <c r="AF22" s="59">
        <f t="shared" si="3"/>
        <v>2</v>
      </c>
      <c r="AG22" s="19">
        <v>1</v>
      </c>
      <c r="AH22" s="166">
        <v>5</v>
      </c>
      <c r="AI22" s="166">
        <v>4</v>
      </c>
      <c r="AJ22" s="166">
        <v>5</v>
      </c>
      <c r="AK22" s="248">
        <v>1</v>
      </c>
      <c r="AL22" s="166">
        <v>5</v>
      </c>
      <c r="AM22" s="166">
        <v>1</v>
      </c>
      <c r="AN22" s="169">
        <v>5</v>
      </c>
      <c r="AO22" s="166">
        <v>1</v>
      </c>
      <c r="AP22" s="166">
        <v>5</v>
      </c>
      <c r="AQ22" s="248">
        <v>1</v>
      </c>
      <c r="AR22" s="166">
        <v>5</v>
      </c>
      <c r="AS22" s="166">
        <v>1</v>
      </c>
      <c r="AT22" s="166">
        <v>5</v>
      </c>
      <c r="AU22" s="166">
        <v>1</v>
      </c>
      <c r="AV22" s="166">
        <v>5</v>
      </c>
      <c r="AW22" s="166">
        <v>1</v>
      </c>
      <c r="AX22" s="169">
        <v>5</v>
      </c>
      <c r="AY22" s="19">
        <v>5</v>
      </c>
      <c r="AZ22" s="166">
        <v>5</v>
      </c>
      <c r="BA22" s="166">
        <v>5</v>
      </c>
      <c r="BB22" s="166">
        <v>5</v>
      </c>
      <c r="BC22" s="166">
        <v>5</v>
      </c>
      <c r="BD22" s="166">
        <v>5</v>
      </c>
      <c r="BE22" s="166">
        <v>5</v>
      </c>
      <c r="BF22" s="104">
        <v>5</v>
      </c>
      <c r="BG22" s="166">
        <v>5</v>
      </c>
      <c r="BH22" s="166">
        <v>5</v>
      </c>
      <c r="BI22" s="107">
        <v>5</v>
      </c>
      <c r="BJ22" s="108">
        <v>5</v>
      </c>
      <c r="BK22" s="109">
        <v>5</v>
      </c>
      <c r="BL22" s="33">
        <v>5</v>
      </c>
      <c r="BM22" s="98">
        <f t="shared" si="4"/>
        <v>60</v>
      </c>
      <c r="BN22" s="19">
        <v>15</v>
      </c>
      <c r="BO22" s="166">
        <v>20</v>
      </c>
      <c r="BP22" s="61">
        <f t="shared" si="5"/>
        <v>95</v>
      </c>
      <c r="BQ22" s="62" t="str">
        <f t="shared" si="6"/>
        <v>A</v>
      </c>
      <c r="BR22" s="168">
        <f t="shared" si="7"/>
        <v>5</v>
      </c>
      <c r="BS22" s="245" t="s">
        <v>285</v>
      </c>
      <c r="BT22" s="239"/>
      <c r="BU22" s="246" t="s">
        <v>274</v>
      </c>
    </row>
    <row r="23" spans="1:73" ht="15.75" customHeight="1" x14ac:dyDescent="0.25">
      <c r="A23" s="189">
        <v>16</v>
      </c>
      <c r="B23" s="192" t="s">
        <v>157</v>
      </c>
      <c r="C23" s="19">
        <v>1</v>
      </c>
      <c r="D23" s="166">
        <v>4</v>
      </c>
      <c r="E23" s="166"/>
      <c r="F23" s="166">
        <v>5</v>
      </c>
      <c r="G23" s="248"/>
      <c r="H23" s="166">
        <v>5</v>
      </c>
      <c r="I23" s="166">
        <v>1</v>
      </c>
      <c r="J23" s="33">
        <v>5</v>
      </c>
      <c r="K23" s="174">
        <v>1</v>
      </c>
      <c r="L23" s="166">
        <v>5</v>
      </c>
      <c r="M23" s="166">
        <v>1</v>
      </c>
      <c r="N23" s="20">
        <v>5</v>
      </c>
      <c r="O23" s="20">
        <v>5</v>
      </c>
      <c r="P23" s="20">
        <v>5</v>
      </c>
      <c r="Q23" s="60">
        <f t="shared" si="0"/>
        <v>21</v>
      </c>
      <c r="R23" s="59">
        <f t="shared" si="1"/>
        <v>2</v>
      </c>
      <c r="S23" s="16">
        <v>1</v>
      </c>
      <c r="T23" s="167">
        <v>3</v>
      </c>
      <c r="U23" s="166">
        <v>1</v>
      </c>
      <c r="V23" s="166">
        <v>5</v>
      </c>
      <c r="W23" s="13">
        <v>1</v>
      </c>
      <c r="X23" s="33"/>
      <c r="Y23" s="174">
        <v>1</v>
      </c>
      <c r="Z23" s="166">
        <v>5</v>
      </c>
      <c r="AA23" s="166">
        <v>1</v>
      </c>
      <c r="AB23" s="166">
        <v>5</v>
      </c>
      <c r="AC23" s="166">
        <v>1</v>
      </c>
      <c r="AD23" s="166">
        <v>1</v>
      </c>
      <c r="AE23" s="60">
        <f t="shared" si="2"/>
        <v>39</v>
      </c>
      <c r="AF23" s="59">
        <f t="shared" si="3"/>
        <v>2</v>
      </c>
      <c r="AG23" s="19"/>
      <c r="AH23" s="166"/>
      <c r="AI23" s="166">
        <v>4</v>
      </c>
      <c r="AJ23" s="166">
        <v>5</v>
      </c>
      <c r="AK23" s="248"/>
      <c r="AL23" s="166">
        <v>5</v>
      </c>
      <c r="AM23" s="166"/>
      <c r="AN23" s="169">
        <v>4</v>
      </c>
      <c r="AO23" s="166">
        <v>1</v>
      </c>
      <c r="AP23" s="166">
        <v>5</v>
      </c>
      <c r="AQ23" s="248">
        <v>1</v>
      </c>
      <c r="AR23" s="166"/>
      <c r="AS23" s="166"/>
      <c r="AT23" s="166"/>
      <c r="AU23" s="166">
        <v>1</v>
      </c>
      <c r="AV23" s="166"/>
      <c r="AW23" s="166"/>
      <c r="AX23" s="169"/>
      <c r="AY23" s="19">
        <v>4</v>
      </c>
      <c r="AZ23" s="166">
        <v>4</v>
      </c>
      <c r="BA23" s="166">
        <v>4</v>
      </c>
      <c r="BB23" s="166">
        <v>4</v>
      </c>
      <c r="BC23" s="166"/>
      <c r="BD23" s="166"/>
      <c r="BE23" s="166">
        <v>5</v>
      </c>
      <c r="BF23" s="104">
        <v>4</v>
      </c>
      <c r="BG23" s="166">
        <v>5</v>
      </c>
      <c r="BH23" s="166"/>
      <c r="BI23" s="107">
        <v>5</v>
      </c>
      <c r="BJ23" s="108">
        <v>5</v>
      </c>
      <c r="BK23" s="109">
        <v>5</v>
      </c>
      <c r="BL23" s="33">
        <v>5</v>
      </c>
      <c r="BM23" s="98">
        <f t="shared" si="4"/>
        <v>60</v>
      </c>
      <c r="BN23" s="19">
        <v>5</v>
      </c>
      <c r="BO23" s="166">
        <v>10</v>
      </c>
      <c r="BP23" s="61">
        <f t="shared" si="5"/>
        <v>75</v>
      </c>
      <c r="BQ23" s="62" t="str">
        <f t="shared" si="6"/>
        <v>C</v>
      </c>
      <c r="BR23" s="168">
        <f t="shared" si="7"/>
        <v>4</v>
      </c>
      <c r="BS23" s="245" t="s">
        <v>285</v>
      </c>
      <c r="BT23" s="255"/>
      <c r="BU23" s="254" t="s">
        <v>276</v>
      </c>
    </row>
    <row r="24" spans="1:73" ht="15.75" customHeight="1" x14ac:dyDescent="0.25">
      <c r="A24" s="189">
        <v>17</v>
      </c>
      <c r="B24" s="191" t="s">
        <v>158</v>
      </c>
      <c r="C24" s="19"/>
      <c r="D24" s="166">
        <v>4</v>
      </c>
      <c r="E24" s="166"/>
      <c r="F24" s="166">
        <v>4</v>
      </c>
      <c r="G24" s="248">
        <v>1</v>
      </c>
      <c r="H24" s="166">
        <v>4</v>
      </c>
      <c r="I24" s="166">
        <v>1</v>
      </c>
      <c r="J24" s="33">
        <v>3</v>
      </c>
      <c r="K24" s="174">
        <v>1</v>
      </c>
      <c r="L24" s="166">
        <v>5</v>
      </c>
      <c r="M24" s="166">
        <v>1</v>
      </c>
      <c r="N24" s="23">
        <v>3</v>
      </c>
      <c r="O24" s="23">
        <v>5</v>
      </c>
      <c r="P24" s="23">
        <v>3</v>
      </c>
      <c r="Q24" s="60">
        <f t="shared" si="0"/>
        <v>21</v>
      </c>
      <c r="R24" s="59">
        <f t="shared" si="1"/>
        <v>2</v>
      </c>
      <c r="S24" s="16">
        <v>1</v>
      </c>
      <c r="T24" s="167"/>
      <c r="U24" s="166">
        <v>1</v>
      </c>
      <c r="V24" s="166"/>
      <c r="W24" s="13">
        <v>2</v>
      </c>
      <c r="X24" s="33"/>
      <c r="Y24" s="174">
        <v>1</v>
      </c>
      <c r="Z24" s="166">
        <v>1</v>
      </c>
      <c r="AA24" s="166"/>
      <c r="AB24" s="166"/>
      <c r="AC24" s="166">
        <v>1</v>
      </c>
      <c r="AD24" s="166">
        <v>1</v>
      </c>
      <c r="AE24" s="60">
        <f t="shared" si="2"/>
        <v>29</v>
      </c>
      <c r="AF24" s="59">
        <f t="shared" si="3"/>
        <v>1</v>
      </c>
      <c r="AG24" s="19">
        <v>1</v>
      </c>
      <c r="AH24" s="166">
        <v>4</v>
      </c>
      <c r="AI24" s="166">
        <v>4</v>
      </c>
      <c r="AJ24" s="166"/>
      <c r="AK24" s="248"/>
      <c r="AL24" s="166">
        <v>5</v>
      </c>
      <c r="AM24" s="166">
        <v>1</v>
      </c>
      <c r="AN24" s="169">
        <v>1</v>
      </c>
      <c r="AO24" s="166">
        <v>1</v>
      </c>
      <c r="AP24" s="166">
        <v>1</v>
      </c>
      <c r="AQ24" s="248"/>
      <c r="AR24" s="166"/>
      <c r="AS24" s="166">
        <v>1</v>
      </c>
      <c r="AT24" s="166"/>
      <c r="AU24" s="166">
        <v>1</v>
      </c>
      <c r="AV24" s="166"/>
      <c r="AW24" s="166">
        <v>1</v>
      </c>
      <c r="AX24" s="169"/>
      <c r="AY24" s="19">
        <v>5</v>
      </c>
      <c r="AZ24" s="166">
        <v>3</v>
      </c>
      <c r="BA24" s="166">
        <v>5</v>
      </c>
      <c r="BB24" s="166">
        <v>4</v>
      </c>
      <c r="BC24" s="166">
        <v>5</v>
      </c>
      <c r="BD24" s="166">
        <v>4</v>
      </c>
      <c r="BE24" s="166">
        <v>4</v>
      </c>
      <c r="BF24" s="104">
        <v>4</v>
      </c>
      <c r="BG24" s="166">
        <v>5</v>
      </c>
      <c r="BH24" s="166">
        <v>3</v>
      </c>
      <c r="BI24" s="107">
        <v>4</v>
      </c>
      <c r="BJ24" s="108">
        <v>4</v>
      </c>
      <c r="BK24" s="109">
        <v>4</v>
      </c>
      <c r="BL24" s="33">
        <v>4</v>
      </c>
      <c r="BM24" s="98">
        <f t="shared" si="4"/>
        <v>60</v>
      </c>
      <c r="BN24" s="19">
        <v>10</v>
      </c>
      <c r="BO24" s="166"/>
      <c r="BP24" s="61">
        <f t="shared" si="5"/>
        <v>70</v>
      </c>
      <c r="BQ24" s="62" t="str">
        <f t="shared" si="6"/>
        <v>C-</v>
      </c>
      <c r="BR24" s="168">
        <f t="shared" si="7"/>
        <v>3</v>
      </c>
      <c r="BS24" s="211" t="s">
        <v>328</v>
      </c>
      <c r="BT24" s="123"/>
      <c r="BU24" s="243"/>
    </row>
    <row r="25" spans="1:73" ht="15.75" customHeight="1" x14ac:dyDescent="0.25">
      <c r="A25" s="189">
        <v>18</v>
      </c>
      <c r="B25" s="191" t="s">
        <v>159</v>
      </c>
      <c r="C25" s="19"/>
      <c r="D25" s="166"/>
      <c r="E25" s="166"/>
      <c r="F25" s="166"/>
      <c r="G25" s="248"/>
      <c r="H25" s="166"/>
      <c r="I25" s="166"/>
      <c r="J25" s="33"/>
      <c r="K25" s="174"/>
      <c r="L25" s="166"/>
      <c r="M25" s="166"/>
      <c r="N25" s="23"/>
      <c r="O25" s="23"/>
      <c r="P25" s="23"/>
      <c r="Q25" s="60">
        <f t="shared" si="0"/>
        <v>0</v>
      </c>
      <c r="R25" s="59">
        <f t="shared" si="1"/>
        <v>0</v>
      </c>
      <c r="S25" s="16"/>
      <c r="T25" s="167"/>
      <c r="U25" s="166"/>
      <c r="V25" s="29"/>
      <c r="W25" s="13"/>
      <c r="X25" s="33"/>
      <c r="Y25" s="174"/>
      <c r="Z25" s="166"/>
      <c r="AA25" s="166"/>
      <c r="AB25" s="166"/>
      <c r="AC25" s="166"/>
      <c r="AD25" s="166"/>
      <c r="AE25" s="60">
        <f t="shared" si="2"/>
        <v>0</v>
      </c>
      <c r="AF25" s="59">
        <f t="shared" si="3"/>
        <v>0</v>
      </c>
      <c r="AG25" s="19"/>
      <c r="AH25" s="166"/>
      <c r="AI25" s="166"/>
      <c r="AJ25" s="166"/>
      <c r="AK25" s="248"/>
      <c r="AL25" s="166"/>
      <c r="AM25" s="166"/>
      <c r="AN25" s="169"/>
      <c r="AO25" s="166"/>
      <c r="AP25" s="166"/>
      <c r="AQ25" s="248"/>
      <c r="AR25" s="166"/>
      <c r="AS25" s="166"/>
      <c r="AT25" s="166"/>
      <c r="AU25" s="166"/>
      <c r="AV25" s="166"/>
      <c r="AW25" s="166"/>
      <c r="AX25" s="169"/>
      <c r="AY25" s="19"/>
      <c r="AZ25" s="166"/>
      <c r="BA25" s="166"/>
      <c r="BB25" s="166"/>
      <c r="BC25" s="166"/>
      <c r="BD25" s="166"/>
      <c r="BE25" s="166"/>
      <c r="BF25" s="104"/>
      <c r="BG25" s="166"/>
      <c r="BH25" s="166"/>
      <c r="BI25" s="107"/>
      <c r="BJ25" s="108"/>
      <c r="BK25" s="109"/>
      <c r="BL25" s="33"/>
      <c r="BM25" s="98">
        <f t="shared" si="4"/>
        <v>0</v>
      </c>
      <c r="BN25" s="19"/>
      <c r="BO25" s="166"/>
      <c r="BP25" s="61">
        <f t="shared" si="5"/>
        <v>0</v>
      </c>
      <c r="BQ25" s="62" t="str">
        <f t="shared" si="6"/>
        <v>F</v>
      </c>
      <c r="BR25" s="168">
        <f t="shared" si="7"/>
        <v>2</v>
      </c>
      <c r="BS25" s="245" t="s">
        <v>293</v>
      </c>
      <c r="BT25" s="123"/>
      <c r="BU25" s="243"/>
    </row>
    <row r="26" spans="1:73" ht="15.75" customHeight="1" x14ac:dyDescent="0.25">
      <c r="A26" s="189">
        <v>19</v>
      </c>
      <c r="B26" s="192" t="s">
        <v>160</v>
      </c>
      <c r="C26" s="19">
        <v>1</v>
      </c>
      <c r="D26" s="166">
        <v>4</v>
      </c>
      <c r="E26" s="166">
        <v>1</v>
      </c>
      <c r="F26" s="166">
        <v>4</v>
      </c>
      <c r="G26" s="248"/>
      <c r="H26" s="166">
        <v>4</v>
      </c>
      <c r="I26" s="166">
        <v>1</v>
      </c>
      <c r="J26" s="33">
        <v>4</v>
      </c>
      <c r="K26" s="174"/>
      <c r="L26" s="166"/>
      <c r="M26" s="166">
        <v>1</v>
      </c>
      <c r="N26" s="23">
        <v>4</v>
      </c>
      <c r="O26" s="23">
        <v>4</v>
      </c>
      <c r="P26" s="23">
        <v>4</v>
      </c>
      <c r="Q26" s="60">
        <f t="shared" si="0"/>
        <v>21</v>
      </c>
      <c r="R26" s="59">
        <f t="shared" si="1"/>
        <v>2</v>
      </c>
      <c r="S26" s="16">
        <v>1</v>
      </c>
      <c r="T26" s="167">
        <v>3</v>
      </c>
      <c r="U26" s="166">
        <v>1</v>
      </c>
      <c r="V26" s="29"/>
      <c r="W26" s="13">
        <v>1</v>
      </c>
      <c r="X26" s="33">
        <v>5</v>
      </c>
      <c r="Y26" s="174">
        <v>1</v>
      </c>
      <c r="Z26" s="166">
        <v>1</v>
      </c>
      <c r="AA26" s="166"/>
      <c r="AB26" s="166"/>
      <c r="AC26" s="166">
        <v>1</v>
      </c>
      <c r="AD26" s="166"/>
      <c r="AE26" s="60">
        <f t="shared" si="2"/>
        <v>35</v>
      </c>
      <c r="AF26" s="59">
        <f t="shared" si="3"/>
        <v>2</v>
      </c>
      <c r="AG26" s="19">
        <v>1</v>
      </c>
      <c r="AH26" s="166">
        <v>4</v>
      </c>
      <c r="AI26" s="166"/>
      <c r="AJ26" s="166"/>
      <c r="AK26" s="248"/>
      <c r="AL26" s="166">
        <v>1</v>
      </c>
      <c r="AM26" s="166">
        <v>1</v>
      </c>
      <c r="AN26" s="169">
        <v>4</v>
      </c>
      <c r="AO26" s="166">
        <v>1</v>
      </c>
      <c r="AP26" s="166">
        <v>1</v>
      </c>
      <c r="AQ26" s="248"/>
      <c r="AR26" s="166"/>
      <c r="AS26" s="166">
        <v>1</v>
      </c>
      <c r="AT26" s="166"/>
      <c r="AU26" s="166">
        <v>1</v>
      </c>
      <c r="AV26" s="166"/>
      <c r="AW26" s="166">
        <v>1</v>
      </c>
      <c r="AX26" s="169"/>
      <c r="AY26" s="19">
        <v>4</v>
      </c>
      <c r="AZ26" s="166">
        <v>5</v>
      </c>
      <c r="BA26" s="166">
        <v>5</v>
      </c>
      <c r="BB26" s="166">
        <v>5</v>
      </c>
      <c r="BC26" s="166">
        <v>5</v>
      </c>
      <c r="BD26" s="166"/>
      <c r="BE26" s="166">
        <v>4</v>
      </c>
      <c r="BF26" s="166">
        <v>5</v>
      </c>
      <c r="BG26" s="166">
        <v>5</v>
      </c>
      <c r="BH26" s="166">
        <v>3</v>
      </c>
      <c r="BI26" s="107">
        <v>5</v>
      </c>
      <c r="BJ26" s="108"/>
      <c r="BK26" s="109">
        <v>5</v>
      </c>
      <c r="BL26" s="33">
        <v>5</v>
      </c>
      <c r="BM26" s="98">
        <f t="shared" si="4"/>
        <v>60</v>
      </c>
      <c r="BN26" s="19">
        <v>15</v>
      </c>
      <c r="BO26" s="166">
        <v>5</v>
      </c>
      <c r="BP26" s="61">
        <f t="shared" si="5"/>
        <v>80</v>
      </c>
      <c r="BQ26" s="62" t="str">
        <f t="shared" si="6"/>
        <v>B-</v>
      </c>
      <c r="BR26" s="168">
        <f t="shared" si="7"/>
        <v>4</v>
      </c>
      <c r="BS26" s="211" t="s">
        <v>326</v>
      </c>
      <c r="BT26" s="123"/>
      <c r="BU26" s="243" t="s">
        <v>281</v>
      </c>
    </row>
    <row r="27" spans="1:73" ht="15.75" customHeight="1" thickBot="1" x14ac:dyDescent="0.3">
      <c r="A27" s="190">
        <v>20</v>
      </c>
      <c r="B27" s="178" t="s">
        <v>161</v>
      </c>
      <c r="C27" s="24"/>
      <c r="D27" s="25">
        <v>4</v>
      </c>
      <c r="E27" s="25"/>
      <c r="F27" s="25">
        <v>4</v>
      </c>
      <c r="G27" s="249"/>
      <c r="H27" s="25">
        <v>4</v>
      </c>
      <c r="I27" s="25">
        <v>1</v>
      </c>
      <c r="J27" s="34"/>
      <c r="K27" s="73">
        <v>1</v>
      </c>
      <c r="L27" s="25"/>
      <c r="M27" s="25">
        <v>1</v>
      </c>
      <c r="N27" s="181"/>
      <c r="O27" s="181">
        <v>4</v>
      </c>
      <c r="P27" s="181">
        <v>3</v>
      </c>
      <c r="Q27" s="140">
        <f t="shared" si="0"/>
        <v>21</v>
      </c>
      <c r="R27" s="125">
        <f t="shared" si="1"/>
        <v>2</v>
      </c>
      <c r="S27" s="193">
        <v>1</v>
      </c>
      <c r="T27" s="183"/>
      <c r="U27" s="25">
        <v>1</v>
      </c>
      <c r="V27" s="25"/>
      <c r="W27" s="184"/>
      <c r="X27" s="34"/>
      <c r="Y27" s="73">
        <v>1</v>
      </c>
      <c r="Z27" s="25">
        <v>1</v>
      </c>
      <c r="AA27" s="25"/>
      <c r="AB27" s="25"/>
      <c r="AC27" s="25"/>
      <c r="AD27" s="25"/>
      <c r="AE27" s="140">
        <f t="shared" si="2"/>
        <v>25</v>
      </c>
      <c r="AF27" s="125">
        <f t="shared" si="3"/>
        <v>1</v>
      </c>
      <c r="AG27" s="24"/>
      <c r="AH27" s="25">
        <v>4</v>
      </c>
      <c r="AI27" s="25">
        <v>4</v>
      </c>
      <c r="AJ27" s="25"/>
      <c r="AK27" s="249">
        <v>1</v>
      </c>
      <c r="AL27" s="25">
        <v>4</v>
      </c>
      <c r="AM27" s="25">
        <v>1</v>
      </c>
      <c r="AN27" s="64">
        <v>4</v>
      </c>
      <c r="AO27" s="25">
        <v>1</v>
      </c>
      <c r="AP27" s="25">
        <v>1</v>
      </c>
      <c r="AQ27" s="249"/>
      <c r="AR27" s="25"/>
      <c r="AS27" s="25">
        <v>1</v>
      </c>
      <c r="AT27" s="25"/>
      <c r="AU27" s="25"/>
      <c r="AV27" s="25"/>
      <c r="AW27" s="25">
        <v>1</v>
      </c>
      <c r="AX27" s="64"/>
      <c r="AY27" s="24"/>
      <c r="AZ27" s="25"/>
      <c r="BA27" s="25"/>
      <c r="BB27" s="25">
        <v>5</v>
      </c>
      <c r="BC27" s="25"/>
      <c r="BD27" s="25"/>
      <c r="BE27" s="25"/>
      <c r="BF27" s="106"/>
      <c r="BG27" s="25"/>
      <c r="BH27" s="25"/>
      <c r="BI27" s="113"/>
      <c r="BJ27" s="114"/>
      <c r="BK27" s="115">
        <v>5</v>
      </c>
      <c r="BL27" s="34">
        <v>5</v>
      </c>
      <c r="BM27" s="126">
        <f t="shared" si="4"/>
        <v>60</v>
      </c>
      <c r="BN27" s="24">
        <v>5</v>
      </c>
      <c r="BO27" s="25"/>
      <c r="BP27" s="127">
        <f t="shared" si="5"/>
        <v>65</v>
      </c>
      <c r="BQ27" s="128" t="str">
        <f t="shared" si="6"/>
        <v>D</v>
      </c>
      <c r="BR27" s="129">
        <f t="shared" si="7"/>
        <v>3</v>
      </c>
      <c r="BS27" s="251" t="s">
        <v>294</v>
      </c>
      <c r="BT27" s="134"/>
      <c r="BU27" s="252"/>
    </row>
    <row r="28" spans="1:73" ht="15.75" customHeight="1" x14ac:dyDescent="0.25">
      <c r="B28" s="242" t="s">
        <v>272</v>
      </c>
      <c r="Q28" s="228" t="s">
        <v>273</v>
      </c>
      <c r="W28" s="158"/>
      <c r="X28" s="10"/>
      <c r="AG28" s="177" t="s">
        <v>60</v>
      </c>
    </row>
    <row r="29" spans="1:73" ht="15.75" customHeight="1" x14ac:dyDescent="0.25">
      <c r="A29" s="213">
        <v>1</v>
      </c>
      <c r="B29" s="216" t="s">
        <v>183</v>
      </c>
      <c r="C29" s="213"/>
      <c r="D29" s="213"/>
      <c r="E29" s="213"/>
      <c r="F29" s="213"/>
      <c r="G29" s="213">
        <v>2</v>
      </c>
      <c r="H29" s="213" t="s">
        <v>188</v>
      </c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>
        <v>3</v>
      </c>
      <c r="V29" s="213" t="s">
        <v>243</v>
      </c>
      <c r="W29" s="214"/>
      <c r="X29" s="215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>
        <v>4</v>
      </c>
      <c r="AK29" s="213" t="s">
        <v>193</v>
      </c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 t="s">
        <v>244</v>
      </c>
      <c r="BB29" s="213"/>
    </row>
    <row r="30" spans="1:73" ht="15.75" customHeight="1" x14ac:dyDescent="0.25">
      <c r="B30" s="11" t="s">
        <v>245</v>
      </c>
      <c r="H30" s="151" t="s">
        <v>246</v>
      </c>
      <c r="V30" s="151" t="s">
        <v>247</v>
      </c>
      <c r="W30" s="158"/>
      <c r="X30" s="10"/>
      <c r="AK30" s="151" t="s">
        <v>248</v>
      </c>
      <c r="BD30" s="151" t="s">
        <v>249</v>
      </c>
    </row>
    <row r="31" spans="1:73" ht="15.75" customHeight="1" x14ac:dyDescent="0.25">
      <c r="B31" s="11" t="s">
        <v>250</v>
      </c>
      <c r="H31" s="151" t="s">
        <v>295</v>
      </c>
      <c r="V31" s="151" t="s">
        <v>251</v>
      </c>
      <c r="W31" s="158"/>
      <c r="X31" s="10"/>
      <c r="AK31" s="151" t="s">
        <v>252</v>
      </c>
    </row>
    <row r="32" spans="1:73" ht="15.75" customHeight="1" x14ac:dyDescent="0.25">
      <c r="B32" s="11" t="s">
        <v>253</v>
      </c>
      <c r="H32" s="151" t="s">
        <v>254</v>
      </c>
      <c r="V32" s="151" t="s">
        <v>255</v>
      </c>
      <c r="W32" s="158"/>
      <c r="X32" s="10"/>
      <c r="AK32" s="151" t="s">
        <v>256</v>
      </c>
    </row>
    <row r="33" spans="2:37" ht="15.75" x14ac:dyDescent="0.25">
      <c r="B33" s="11" t="s">
        <v>257</v>
      </c>
      <c r="H33" s="151" t="s">
        <v>258</v>
      </c>
      <c r="V33" s="151" t="s">
        <v>259</v>
      </c>
      <c r="AH33" s="151" t="s">
        <v>260</v>
      </c>
      <c r="AK33" s="151" t="s">
        <v>261</v>
      </c>
    </row>
    <row r="34" spans="2:37" ht="15.75" customHeight="1" x14ac:dyDescent="0.25">
      <c r="B34" s="11"/>
      <c r="G34" s="151" t="s">
        <v>343</v>
      </c>
      <c r="AK34" s="151" t="s">
        <v>262</v>
      </c>
    </row>
    <row r="35" spans="2:37" ht="15.75" customHeight="1" x14ac:dyDescent="0.25">
      <c r="B35" s="11"/>
    </row>
    <row r="36" spans="2:37" ht="15.75" customHeight="1" x14ac:dyDescent="0.25">
      <c r="B36" s="12"/>
    </row>
    <row r="37" spans="2:37" ht="16.5" customHeight="1" x14ac:dyDescent="0.25">
      <c r="B37" s="12"/>
    </row>
    <row r="38" spans="2:37" x14ac:dyDescent="0.25">
      <c r="B38" s="177" t="s">
        <v>272</v>
      </c>
    </row>
    <row r="39" spans="2:37" x14ac:dyDescent="0.25">
      <c r="B39" s="171"/>
    </row>
    <row r="40" spans="2:37" x14ac:dyDescent="0.25">
      <c r="B40" s="170"/>
    </row>
    <row r="41" spans="2:37" ht="15.75" x14ac:dyDescent="0.25">
      <c r="B41" s="9"/>
    </row>
  </sheetData>
  <mergeCells count="3">
    <mergeCell ref="R6:R7"/>
    <mergeCell ref="AF6:AF7"/>
    <mergeCell ref="BN7:BO7"/>
  </mergeCells>
  <hyperlinks>
    <hyperlink ref="BE1" r:id="rId1"/>
    <hyperlink ref="BE2" r:id="rId2" display="http://dispace.edu.nstu.ru/didesk/course/show/1033"/>
    <hyperlink ref="BE3" r:id="rId3"/>
    <hyperlink ref="B38" r:id="rId4"/>
    <hyperlink ref="B28" r:id="rId5"/>
    <hyperlink ref="AG28" r:id="rId6"/>
  </hyperlinks>
  <pageMargins left="0.7" right="0.7" top="0.75" bottom="0.75" header="0.3" footer="0.3"/>
  <pageSetup paperSize="9" orientation="portrait" r:id="rId7"/>
  <ignoredErrors>
    <ignoredError sqref="BU22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5"/>
  <sheetViews>
    <sheetView tabSelected="1" topLeftCell="A7" zoomScale="80" zoomScaleNormal="80" workbookViewId="0">
      <selection activeCell="AW20" sqref="AW20"/>
    </sheetView>
  </sheetViews>
  <sheetFormatPr defaultRowHeight="15" x14ac:dyDescent="0.25"/>
  <cols>
    <col min="1" max="1" width="2.42578125" style="151" customWidth="1"/>
    <col min="2" max="2" width="18.85546875" style="151" customWidth="1"/>
    <col min="3" max="44" width="2.7109375" style="151" customWidth="1"/>
    <col min="45" max="45" width="2.5703125" style="151" customWidth="1"/>
    <col min="46" max="58" width="2.7109375" style="151" customWidth="1"/>
    <col min="59" max="60" width="3.42578125" style="151" customWidth="1"/>
    <col min="61" max="61" width="3.140625" style="151" customWidth="1"/>
    <col min="62" max="62" width="3.28515625" style="151" customWidth="1"/>
    <col min="63" max="63" width="3.42578125" style="151" customWidth="1"/>
    <col min="64" max="64" width="3.140625" style="151" customWidth="1"/>
    <col min="65" max="67" width="3" style="151" customWidth="1"/>
    <col min="68" max="68" width="3.28515625" style="151" customWidth="1"/>
    <col min="69" max="69" width="3.42578125" style="151" customWidth="1"/>
    <col min="70" max="70" width="3" style="151" customWidth="1"/>
    <col min="71" max="16384" width="9.140625" style="151"/>
  </cols>
  <sheetData>
    <row r="1" spans="1:73" ht="18.75" x14ac:dyDescent="0.3">
      <c r="B1" s="35"/>
      <c r="C1" s="36"/>
      <c r="D1" s="35"/>
      <c r="E1" s="35"/>
      <c r="F1" s="35"/>
      <c r="G1" s="35"/>
      <c r="H1" s="35"/>
      <c r="I1" s="35"/>
      <c r="J1" s="35"/>
      <c r="K1" s="35"/>
      <c r="L1" s="35" t="s">
        <v>0</v>
      </c>
      <c r="M1" s="35"/>
      <c r="N1" s="35"/>
      <c r="O1" s="35"/>
      <c r="P1" s="35"/>
      <c r="Q1" s="35"/>
      <c r="R1" s="35"/>
      <c r="S1" s="152" t="s">
        <v>1</v>
      </c>
      <c r="T1" s="152"/>
      <c r="U1" s="152"/>
      <c r="V1" s="38"/>
      <c r="W1" s="35"/>
      <c r="X1" s="35"/>
      <c r="Y1" s="152" t="s">
        <v>64</v>
      </c>
      <c r="Z1" s="152"/>
      <c r="AA1" s="152"/>
      <c r="AB1" s="152"/>
      <c r="AC1" s="152"/>
      <c r="AD1" s="155"/>
      <c r="AE1" s="152" t="s">
        <v>2</v>
      </c>
      <c r="AF1" s="155"/>
      <c r="AG1" s="152"/>
      <c r="AH1" s="152"/>
      <c r="AI1" s="152"/>
      <c r="AJ1" s="155"/>
      <c r="AK1" s="155"/>
      <c r="AL1" s="155"/>
      <c r="AM1" s="155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72" t="s">
        <v>60</v>
      </c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</row>
    <row r="2" spans="1:73" ht="18.75" x14ac:dyDescent="0.3">
      <c r="B2" s="36" t="s">
        <v>65</v>
      </c>
      <c r="C2" s="36" t="s">
        <v>140</v>
      </c>
      <c r="D2" s="36"/>
      <c r="E2" s="36"/>
      <c r="F2" s="36"/>
      <c r="G2" s="36"/>
      <c r="H2" s="35"/>
      <c r="I2" s="35"/>
      <c r="J2" s="35"/>
      <c r="K2" s="156"/>
      <c r="L2" s="35"/>
      <c r="M2" s="35"/>
      <c r="N2" s="35"/>
      <c r="O2" s="35"/>
      <c r="P2" s="35"/>
      <c r="Q2" s="35"/>
      <c r="R2" s="35"/>
      <c r="S2" s="152" t="s">
        <v>3</v>
      </c>
      <c r="T2" s="152"/>
      <c r="U2" s="152"/>
      <c r="V2" s="152"/>
      <c r="W2" s="152"/>
      <c r="X2" s="152"/>
      <c r="Y2" s="35" t="s">
        <v>4</v>
      </c>
      <c r="Z2" s="35"/>
      <c r="AA2" s="35"/>
      <c r="AB2" s="156"/>
      <c r="AC2" s="35"/>
      <c r="AD2" s="35"/>
      <c r="AE2" s="35" t="s">
        <v>5</v>
      </c>
      <c r="AF2" s="35"/>
      <c r="AG2" s="35"/>
      <c r="AH2" s="35"/>
      <c r="AI2" s="35"/>
      <c r="AJ2" s="156"/>
      <c r="AK2" s="156"/>
      <c r="AL2" s="156"/>
      <c r="AM2" s="156"/>
      <c r="AN2" s="156"/>
      <c r="AO2" s="150" t="s">
        <v>6</v>
      </c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6"/>
      <c r="BA2" s="156"/>
      <c r="BB2" s="156"/>
      <c r="BC2" s="156"/>
      <c r="BD2" s="156"/>
      <c r="BE2" s="177" t="s">
        <v>61</v>
      </c>
      <c r="BL2" s="156"/>
      <c r="BM2" s="156"/>
      <c r="BN2" s="156"/>
      <c r="BO2" s="156"/>
      <c r="BP2" s="156"/>
      <c r="BQ2" s="156"/>
      <c r="BR2" s="156"/>
      <c r="BS2" s="156"/>
    </row>
    <row r="3" spans="1:73" ht="14.25" customHeight="1" thickBot="1" x14ac:dyDescent="0.3">
      <c r="B3" s="35"/>
      <c r="C3" s="157" t="s">
        <v>141</v>
      </c>
      <c r="D3" s="157"/>
      <c r="E3" s="157"/>
      <c r="F3" s="157"/>
      <c r="G3" s="157"/>
      <c r="H3" s="157"/>
      <c r="I3" s="157"/>
      <c r="J3" s="157"/>
      <c r="K3" s="153"/>
      <c r="L3" s="153"/>
      <c r="M3" s="153"/>
      <c r="N3" s="153"/>
      <c r="O3" s="153"/>
      <c r="P3" s="153"/>
      <c r="Q3" s="153"/>
      <c r="R3" s="152"/>
      <c r="S3" s="152"/>
      <c r="T3" s="152"/>
      <c r="U3" s="152"/>
      <c r="V3" s="152"/>
      <c r="W3" s="152"/>
      <c r="X3" s="152"/>
      <c r="Y3" s="152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72" t="s">
        <v>62</v>
      </c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</row>
    <row r="4" spans="1:73" ht="15.75" hidden="1" thickBot="1" x14ac:dyDescent="0.3">
      <c r="A4" s="158"/>
      <c r="B4" s="158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/>
      <c r="AF4" s="4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73" ht="15.75" hidden="1" customHeight="1" x14ac:dyDescent="0.25">
      <c r="A5" s="158"/>
      <c r="B5" s="158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4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73" s="1" customFormat="1" ht="63.75" customHeight="1" x14ac:dyDescent="0.2">
      <c r="A6" s="142"/>
      <c r="B6" s="130"/>
      <c r="C6" s="82" t="s">
        <v>20</v>
      </c>
      <c r="D6" s="76"/>
      <c r="E6" s="76" t="s">
        <v>21</v>
      </c>
      <c r="F6" s="137"/>
      <c r="G6" s="76" t="s">
        <v>22</v>
      </c>
      <c r="H6" s="76"/>
      <c r="I6" s="76" t="s">
        <v>23</v>
      </c>
      <c r="J6" s="83"/>
      <c r="K6" s="77" t="s">
        <v>24</v>
      </c>
      <c r="L6" s="76"/>
      <c r="M6" s="76" t="s">
        <v>25</v>
      </c>
      <c r="N6" s="76"/>
      <c r="O6" s="76" t="s">
        <v>26</v>
      </c>
      <c r="P6" s="159"/>
      <c r="Q6" s="97" t="s">
        <v>7</v>
      </c>
      <c r="R6" s="265" t="s">
        <v>19</v>
      </c>
      <c r="S6" s="82" t="s">
        <v>27</v>
      </c>
      <c r="T6" s="76"/>
      <c r="U6" s="76" t="s">
        <v>28</v>
      </c>
      <c r="V6" s="76"/>
      <c r="W6" s="76" t="s">
        <v>29</v>
      </c>
      <c r="X6" s="83"/>
      <c r="Y6" s="77" t="s">
        <v>30</v>
      </c>
      <c r="Z6" s="76"/>
      <c r="AA6" s="76" t="s">
        <v>31</v>
      </c>
      <c r="AB6" s="76"/>
      <c r="AC6" s="76" t="s">
        <v>32</v>
      </c>
      <c r="AD6" s="161"/>
      <c r="AE6" s="139" t="s">
        <v>8</v>
      </c>
      <c r="AF6" s="267" t="s">
        <v>19</v>
      </c>
      <c r="AG6" s="77" t="s">
        <v>33</v>
      </c>
      <c r="AH6" s="76"/>
      <c r="AI6" s="76" t="s">
        <v>34</v>
      </c>
      <c r="AJ6" s="76"/>
      <c r="AK6" s="76" t="s">
        <v>35</v>
      </c>
      <c r="AL6" s="76"/>
      <c r="AM6" s="76" t="s">
        <v>36</v>
      </c>
      <c r="AN6" s="93"/>
      <c r="AO6" s="82" t="s">
        <v>37</v>
      </c>
      <c r="AP6" s="76"/>
      <c r="AQ6" s="76" t="s">
        <v>38</v>
      </c>
      <c r="AR6" s="76"/>
      <c r="AS6" s="76" t="s">
        <v>39</v>
      </c>
      <c r="AT6" s="76"/>
      <c r="AU6" s="76" t="s">
        <v>40</v>
      </c>
      <c r="AV6" s="76"/>
      <c r="AW6" s="76" t="s">
        <v>41</v>
      </c>
      <c r="AX6" s="83"/>
      <c r="AY6" s="120" t="s">
        <v>43</v>
      </c>
      <c r="AZ6" s="116" t="s">
        <v>44</v>
      </c>
      <c r="BA6" s="116" t="s">
        <v>45</v>
      </c>
      <c r="BB6" s="116" t="s">
        <v>46</v>
      </c>
      <c r="BC6" s="116" t="s">
        <v>47</v>
      </c>
      <c r="BD6" s="117" t="s">
        <v>48</v>
      </c>
      <c r="BE6" s="118" t="s">
        <v>49</v>
      </c>
      <c r="BF6" s="116" t="s">
        <v>50</v>
      </c>
      <c r="BG6" s="116" t="s">
        <v>51</v>
      </c>
      <c r="BH6" s="117" t="s">
        <v>52</v>
      </c>
      <c r="BI6" s="116" t="s">
        <v>53</v>
      </c>
      <c r="BJ6" s="119" t="s">
        <v>54</v>
      </c>
      <c r="BK6" s="118" t="s">
        <v>55</v>
      </c>
      <c r="BL6" s="121" t="s">
        <v>56</v>
      </c>
      <c r="BM6" s="122" t="s">
        <v>18</v>
      </c>
      <c r="BN6" s="160" t="s">
        <v>13</v>
      </c>
      <c r="BO6" s="161" t="s">
        <v>14</v>
      </c>
      <c r="BP6" s="162" t="s">
        <v>15</v>
      </c>
      <c r="BQ6" s="46" t="s">
        <v>16</v>
      </c>
      <c r="BR6" s="47" t="s">
        <v>17</v>
      </c>
      <c r="BS6" s="135"/>
      <c r="BT6" s="130"/>
      <c r="BU6" s="132"/>
    </row>
    <row r="7" spans="1:73" ht="18" customHeight="1" x14ac:dyDescent="0.3">
      <c r="A7" s="143"/>
      <c r="B7" s="131" t="s">
        <v>9</v>
      </c>
      <c r="C7" s="78" t="s">
        <v>10</v>
      </c>
      <c r="D7" s="79" t="s">
        <v>11</v>
      </c>
      <c r="E7" s="79" t="s">
        <v>10</v>
      </c>
      <c r="F7" s="79" t="s">
        <v>11</v>
      </c>
      <c r="G7" s="80" t="s">
        <v>10</v>
      </c>
      <c r="H7" s="80" t="s">
        <v>11</v>
      </c>
      <c r="I7" s="79" t="s">
        <v>10</v>
      </c>
      <c r="J7" s="81" t="s">
        <v>11</v>
      </c>
      <c r="K7" s="69" t="s">
        <v>10</v>
      </c>
      <c r="L7" s="49" t="s">
        <v>11</v>
      </c>
      <c r="M7" s="49" t="s">
        <v>10</v>
      </c>
      <c r="N7" s="49" t="s">
        <v>11</v>
      </c>
      <c r="O7" s="50" t="s">
        <v>10</v>
      </c>
      <c r="P7" s="51" t="s">
        <v>11</v>
      </c>
      <c r="Q7" s="52"/>
      <c r="R7" s="266"/>
      <c r="S7" s="48" t="s">
        <v>10</v>
      </c>
      <c r="T7" s="49" t="s">
        <v>11</v>
      </c>
      <c r="U7" s="49" t="s">
        <v>10</v>
      </c>
      <c r="V7" s="50" t="s">
        <v>11</v>
      </c>
      <c r="W7" s="50" t="s">
        <v>10</v>
      </c>
      <c r="X7" s="86" t="s">
        <v>11</v>
      </c>
      <c r="Y7" s="69" t="s">
        <v>10</v>
      </c>
      <c r="Z7" s="49" t="s">
        <v>11</v>
      </c>
      <c r="AA7" s="49" t="s">
        <v>10</v>
      </c>
      <c r="AB7" s="49" t="s">
        <v>11</v>
      </c>
      <c r="AC7" s="50" t="s">
        <v>10</v>
      </c>
      <c r="AD7" s="53" t="s">
        <v>11</v>
      </c>
      <c r="AE7" s="54"/>
      <c r="AF7" s="268"/>
      <c r="AG7" s="138" t="s">
        <v>10</v>
      </c>
      <c r="AH7" s="56" t="s">
        <v>11</v>
      </c>
      <c r="AI7" s="57" t="s">
        <v>10</v>
      </c>
      <c r="AJ7" s="58" t="s">
        <v>11</v>
      </c>
      <c r="AK7" s="56" t="s">
        <v>10</v>
      </c>
      <c r="AL7" s="56" t="s">
        <v>11</v>
      </c>
      <c r="AM7" s="57" t="s">
        <v>10</v>
      </c>
      <c r="AN7" s="94" t="s">
        <v>11</v>
      </c>
      <c r="AO7" s="55" t="s">
        <v>10</v>
      </c>
      <c r="AP7" s="68" t="s">
        <v>11</v>
      </c>
      <c r="AQ7" s="57" t="s">
        <v>10</v>
      </c>
      <c r="AR7" s="58" t="s">
        <v>11</v>
      </c>
      <c r="AS7" s="56" t="s">
        <v>10</v>
      </c>
      <c r="AT7" s="56" t="s">
        <v>11</v>
      </c>
      <c r="AU7" s="57" t="s">
        <v>10</v>
      </c>
      <c r="AV7" s="56" t="s">
        <v>11</v>
      </c>
      <c r="AW7" s="56" t="s">
        <v>10</v>
      </c>
      <c r="AX7" s="68" t="s">
        <v>11</v>
      </c>
      <c r="AY7" s="100">
        <v>1</v>
      </c>
      <c r="AZ7" s="57">
        <v>2</v>
      </c>
      <c r="BA7" s="57">
        <v>3</v>
      </c>
      <c r="BB7" s="57">
        <v>4</v>
      </c>
      <c r="BC7" s="57">
        <v>5</v>
      </c>
      <c r="BD7" s="57">
        <v>6</v>
      </c>
      <c r="BE7" s="57">
        <v>7</v>
      </c>
      <c r="BF7" s="57">
        <v>8</v>
      </c>
      <c r="BG7" s="57" t="s">
        <v>42</v>
      </c>
      <c r="BH7" s="57"/>
      <c r="BI7" s="57">
        <v>11</v>
      </c>
      <c r="BJ7" s="57">
        <v>12</v>
      </c>
      <c r="BK7" s="57">
        <v>13</v>
      </c>
      <c r="BL7" s="101">
        <v>14</v>
      </c>
      <c r="BM7" s="65"/>
      <c r="BN7" s="269"/>
      <c r="BO7" s="270"/>
      <c r="BP7" s="19"/>
      <c r="BQ7" s="166"/>
      <c r="BR7" s="33"/>
      <c r="BS7" s="136"/>
      <c r="BT7" s="123"/>
      <c r="BU7" s="133"/>
    </row>
    <row r="8" spans="1:73" ht="17.25" customHeight="1" x14ac:dyDescent="0.25">
      <c r="A8" s="144">
        <v>1</v>
      </c>
      <c r="B8" s="191" t="s">
        <v>72</v>
      </c>
      <c r="C8" s="16"/>
      <c r="D8" s="175"/>
      <c r="E8" s="13"/>
      <c r="F8" s="13"/>
      <c r="G8" s="13"/>
      <c r="H8" s="13"/>
      <c r="I8" s="13"/>
      <c r="J8" s="74"/>
      <c r="K8" s="70"/>
      <c r="L8" s="14"/>
      <c r="M8" s="13"/>
      <c r="N8" s="14"/>
      <c r="O8" s="13"/>
      <c r="P8" s="15"/>
      <c r="Q8" s="60">
        <f t="shared" ref="Q8:Q31" si="0">IF(SUM(C8:P8)&lt;=21,SUM(C8:P8),21)</f>
        <v>0</v>
      </c>
      <c r="R8" s="59">
        <f t="shared" ref="R8:R31" si="1">IF(Q8&lt;7,0,IF(Q8&lt;14,1,2))</f>
        <v>0</v>
      </c>
      <c r="S8" s="16"/>
      <c r="T8" s="14"/>
      <c r="U8" s="13"/>
      <c r="V8" s="14"/>
      <c r="W8" s="13"/>
      <c r="X8" s="87"/>
      <c r="Y8" s="70"/>
      <c r="Z8" s="14"/>
      <c r="AA8" s="13"/>
      <c r="AB8" s="14"/>
      <c r="AC8" s="13"/>
      <c r="AD8" s="14"/>
      <c r="AE8" s="60">
        <f t="shared" ref="AE8:AE31" si="2">IF(SUM(S8:AD8,Q8)&lt;=39,SUM(S8:AD8,Q8),39)</f>
        <v>0</v>
      </c>
      <c r="AF8" s="59">
        <f t="shared" ref="AF8:AF31" si="3">IF(AE8&lt;15,0,IF(AE8&lt;30,1,2))</f>
        <v>0</v>
      </c>
      <c r="AG8" s="16"/>
      <c r="AH8" s="14"/>
      <c r="AI8" s="167"/>
      <c r="AJ8" s="167"/>
      <c r="AK8" s="167"/>
      <c r="AL8" s="167"/>
      <c r="AM8" s="167"/>
      <c r="AN8" s="95"/>
      <c r="AO8" s="30"/>
      <c r="AP8" s="167"/>
      <c r="AQ8" s="167"/>
      <c r="AR8" s="167"/>
      <c r="AS8" s="14"/>
      <c r="AT8" s="167"/>
      <c r="AU8" s="167"/>
      <c r="AV8" s="167"/>
      <c r="AW8" s="167"/>
      <c r="AX8" s="95"/>
      <c r="AY8" s="31"/>
      <c r="AZ8" s="32"/>
      <c r="BA8" s="32"/>
      <c r="BB8" s="32"/>
      <c r="BC8" s="32"/>
      <c r="BD8" s="32"/>
      <c r="BE8" s="166"/>
      <c r="BF8" s="104"/>
      <c r="BG8" s="32"/>
      <c r="BH8" s="32"/>
      <c r="BI8" s="107"/>
      <c r="BJ8" s="108"/>
      <c r="BK8" s="109"/>
      <c r="BL8" s="33"/>
      <c r="BM8" s="98">
        <f t="shared" ref="BM8:BM32" si="4">IF(SUM(AE8,AG8:BL8)&lt;=60,SUM(AE8,AG8:BL8),60)</f>
        <v>0</v>
      </c>
      <c r="BN8" s="31"/>
      <c r="BO8" s="32"/>
      <c r="BP8" s="61">
        <f>IF(SUM(BM8,BN8:BO8)&lt;=100,SUM(BM8,BN8:BO8),100)</f>
        <v>0</v>
      </c>
      <c r="BQ8" s="62" t="str">
        <f t="shared" ref="BQ8:BQ31" si="5"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F</v>
      </c>
      <c r="BR8" s="168">
        <f>IF(BP8&lt;50,2,IF(BP8&lt;74,3,IF(BP8&lt;87,4,5)))</f>
        <v>2</v>
      </c>
      <c r="BS8" s="124" t="s">
        <v>59</v>
      </c>
      <c r="BT8" s="234"/>
      <c r="BU8" s="65"/>
    </row>
    <row r="9" spans="1:73" ht="15.75" customHeight="1" x14ac:dyDescent="0.25">
      <c r="A9" s="144">
        <v>2</v>
      </c>
      <c r="B9" s="191" t="s">
        <v>73</v>
      </c>
      <c r="C9" s="16"/>
      <c r="D9" s="175"/>
      <c r="E9" s="13">
        <v>1</v>
      </c>
      <c r="F9" s="13"/>
      <c r="G9" s="13"/>
      <c r="H9" s="13"/>
      <c r="I9" s="13"/>
      <c r="J9" s="74"/>
      <c r="K9" s="70"/>
      <c r="L9" s="14"/>
      <c r="M9" s="13"/>
      <c r="N9" s="14"/>
      <c r="O9" s="13">
        <v>5</v>
      </c>
      <c r="P9" s="15">
        <v>5</v>
      </c>
      <c r="Q9" s="60">
        <f t="shared" si="0"/>
        <v>11</v>
      </c>
      <c r="R9" s="59">
        <f t="shared" si="1"/>
        <v>1</v>
      </c>
      <c r="S9" s="16"/>
      <c r="T9" s="14"/>
      <c r="U9" s="167"/>
      <c r="V9" s="14">
        <v>3</v>
      </c>
      <c r="W9" s="13"/>
      <c r="X9" s="87"/>
      <c r="Y9" s="173"/>
      <c r="Z9" s="14"/>
      <c r="AA9" s="13"/>
      <c r="AB9" s="14"/>
      <c r="AC9" s="13"/>
      <c r="AD9" s="14"/>
      <c r="AE9" s="60">
        <f t="shared" si="2"/>
        <v>14</v>
      </c>
      <c r="AF9" s="59">
        <f t="shared" si="3"/>
        <v>0</v>
      </c>
      <c r="AG9" s="16"/>
      <c r="AH9" s="14"/>
      <c r="AI9" s="167"/>
      <c r="AJ9" s="167"/>
      <c r="AK9" s="167"/>
      <c r="AL9" s="167"/>
      <c r="AM9" s="167"/>
      <c r="AN9" s="95"/>
      <c r="AO9" s="30"/>
      <c r="AP9" s="167"/>
      <c r="AQ9" s="167"/>
      <c r="AR9" s="167"/>
      <c r="AS9" s="14"/>
      <c r="AT9" s="167"/>
      <c r="AU9" s="167"/>
      <c r="AV9" s="167"/>
      <c r="AW9" s="167"/>
      <c r="AX9" s="95">
        <v>1</v>
      </c>
      <c r="AY9" s="19">
        <v>5</v>
      </c>
      <c r="AZ9" s="166"/>
      <c r="BA9" s="166"/>
      <c r="BB9" s="166"/>
      <c r="BC9" s="166"/>
      <c r="BD9" s="166"/>
      <c r="BE9" s="166"/>
      <c r="BF9" s="104"/>
      <c r="BG9" s="166"/>
      <c r="BH9" s="166"/>
      <c r="BI9" s="107"/>
      <c r="BJ9" s="108"/>
      <c r="BK9" s="109"/>
      <c r="BL9" s="33"/>
      <c r="BM9" s="98">
        <f t="shared" si="4"/>
        <v>20</v>
      </c>
      <c r="BN9" s="19">
        <v>10</v>
      </c>
      <c r="BO9" s="166"/>
      <c r="BP9" s="61">
        <f t="shared" ref="BP9:BP31" si="6">IF(SUM(BM9,BN9:BO9)&lt;=100,SUM(BM9,BN9:BO9),100)</f>
        <v>30</v>
      </c>
      <c r="BQ9" s="62" t="str">
        <f t="shared" si="5"/>
        <v>FX</v>
      </c>
      <c r="BR9" s="168">
        <f t="shared" ref="BR9:BR31" si="7">IF(BP9&lt;50,2,IF(BP9&lt;74,3,IF(BP9&lt;87,4,5)))</f>
        <v>2</v>
      </c>
      <c r="BS9" s="124" t="s">
        <v>59</v>
      </c>
      <c r="BT9" s="234"/>
      <c r="BU9" s="65"/>
    </row>
    <row r="10" spans="1:73" ht="15" customHeight="1" x14ac:dyDescent="0.25">
      <c r="A10" s="144">
        <v>3</v>
      </c>
      <c r="B10" s="191" t="s">
        <v>74</v>
      </c>
      <c r="C10" s="16">
        <v>1</v>
      </c>
      <c r="D10" s="175"/>
      <c r="E10" s="13">
        <v>1</v>
      </c>
      <c r="F10" s="13">
        <v>1</v>
      </c>
      <c r="G10" s="13"/>
      <c r="H10" s="13"/>
      <c r="I10" s="13"/>
      <c r="J10" s="74"/>
      <c r="K10" s="70"/>
      <c r="L10" s="14"/>
      <c r="M10" s="13"/>
      <c r="N10" s="14"/>
      <c r="O10" s="13">
        <v>5</v>
      </c>
      <c r="P10" s="15">
        <v>5</v>
      </c>
      <c r="Q10" s="60">
        <f t="shared" si="0"/>
        <v>13</v>
      </c>
      <c r="R10" s="59">
        <f t="shared" si="1"/>
        <v>1</v>
      </c>
      <c r="S10" s="16">
        <v>4</v>
      </c>
      <c r="T10" s="14"/>
      <c r="U10" s="13"/>
      <c r="V10" s="14">
        <v>3</v>
      </c>
      <c r="W10" s="13"/>
      <c r="X10" s="87"/>
      <c r="Y10" s="173"/>
      <c r="Z10" s="14"/>
      <c r="AA10" s="13"/>
      <c r="AB10" s="14"/>
      <c r="AC10" s="13"/>
      <c r="AD10" s="14"/>
      <c r="AE10" s="60">
        <f t="shared" si="2"/>
        <v>20</v>
      </c>
      <c r="AF10" s="59">
        <f t="shared" si="3"/>
        <v>1</v>
      </c>
      <c r="AG10" s="16">
        <v>1</v>
      </c>
      <c r="AH10" s="14"/>
      <c r="AI10" s="167"/>
      <c r="AJ10" s="167"/>
      <c r="AK10" s="167"/>
      <c r="AL10" s="167"/>
      <c r="AM10" s="167"/>
      <c r="AN10" s="95"/>
      <c r="AO10" s="30"/>
      <c r="AP10" s="167"/>
      <c r="AQ10" s="167">
        <v>1</v>
      </c>
      <c r="AR10" s="167"/>
      <c r="AS10" s="14">
        <v>1</v>
      </c>
      <c r="AT10" s="167"/>
      <c r="AU10" s="167">
        <v>1</v>
      </c>
      <c r="AV10" s="167"/>
      <c r="AW10" s="167">
        <v>1</v>
      </c>
      <c r="AX10" s="95">
        <v>1</v>
      </c>
      <c r="AY10" s="31"/>
      <c r="AZ10" s="32"/>
      <c r="BA10" s="32"/>
      <c r="BB10" s="32"/>
      <c r="BC10" s="166"/>
      <c r="BD10" s="166"/>
      <c r="BE10" s="166"/>
      <c r="BF10" s="104"/>
      <c r="BG10" s="32"/>
      <c r="BH10" s="32"/>
      <c r="BI10" s="107"/>
      <c r="BJ10" s="108"/>
      <c r="BK10" s="109"/>
      <c r="BL10" s="33"/>
      <c r="BM10" s="98">
        <f t="shared" si="4"/>
        <v>26</v>
      </c>
      <c r="BN10" s="31"/>
      <c r="BO10" s="32"/>
      <c r="BP10" s="61">
        <f t="shared" si="6"/>
        <v>26</v>
      </c>
      <c r="BQ10" s="62" t="str">
        <f t="shared" si="5"/>
        <v>FX</v>
      </c>
      <c r="BR10" s="168">
        <f t="shared" si="7"/>
        <v>2</v>
      </c>
      <c r="BS10" s="124" t="s">
        <v>234</v>
      </c>
      <c r="BT10" s="234"/>
      <c r="BU10" s="65" t="s">
        <v>268</v>
      </c>
    </row>
    <row r="11" spans="1:73" ht="15" customHeight="1" x14ac:dyDescent="0.25">
      <c r="A11" s="144">
        <v>4</v>
      </c>
      <c r="B11" s="191" t="s">
        <v>75</v>
      </c>
      <c r="C11" s="16">
        <v>1</v>
      </c>
      <c r="D11" s="175"/>
      <c r="E11" s="13">
        <v>1</v>
      </c>
      <c r="F11" s="13"/>
      <c r="G11" s="13"/>
      <c r="H11" s="220"/>
      <c r="I11" s="13"/>
      <c r="J11" s="74"/>
      <c r="K11" s="70"/>
      <c r="L11" s="14"/>
      <c r="M11" s="13"/>
      <c r="N11" s="14"/>
      <c r="O11" s="13">
        <v>4</v>
      </c>
      <c r="P11" s="15">
        <v>5</v>
      </c>
      <c r="Q11" s="60">
        <f t="shared" si="0"/>
        <v>11</v>
      </c>
      <c r="R11" s="59">
        <f t="shared" si="1"/>
        <v>1</v>
      </c>
      <c r="S11" s="16">
        <v>3</v>
      </c>
      <c r="T11" s="14"/>
      <c r="U11" s="13"/>
      <c r="V11" s="14">
        <v>4</v>
      </c>
      <c r="W11" s="13"/>
      <c r="X11" s="87"/>
      <c r="Y11" s="173"/>
      <c r="Z11" s="14"/>
      <c r="AA11" s="13"/>
      <c r="AB11" s="14"/>
      <c r="AC11" s="13"/>
      <c r="AD11" s="14"/>
      <c r="AE11" s="60">
        <f t="shared" si="2"/>
        <v>18</v>
      </c>
      <c r="AF11" s="59">
        <f t="shared" si="3"/>
        <v>1</v>
      </c>
      <c r="AG11" s="16"/>
      <c r="AH11" s="14"/>
      <c r="AI11" s="167"/>
      <c r="AJ11" s="167"/>
      <c r="AK11" s="167"/>
      <c r="AL11" s="167"/>
      <c r="AM11" s="167"/>
      <c r="AN11" s="95"/>
      <c r="AO11" s="30"/>
      <c r="AP11" s="167"/>
      <c r="AQ11" s="167"/>
      <c r="AR11" s="167"/>
      <c r="AS11" s="14">
        <v>1</v>
      </c>
      <c r="AT11" s="167"/>
      <c r="AU11" s="167"/>
      <c r="AV11" s="167"/>
      <c r="AW11" s="167"/>
      <c r="AX11" s="95">
        <v>1</v>
      </c>
      <c r="AY11" s="19"/>
      <c r="AZ11" s="166"/>
      <c r="BA11" s="166"/>
      <c r="BB11" s="166"/>
      <c r="BC11" s="166"/>
      <c r="BD11" s="166"/>
      <c r="BE11" s="166"/>
      <c r="BF11" s="104"/>
      <c r="BG11" s="166"/>
      <c r="BH11" s="166"/>
      <c r="BI11" s="107"/>
      <c r="BJ11" s="108"/>
      <c r="BK11" s="109"/>
      <c r="BL11" s="33"/>
      <c r="BM11" s="98">
        <f t="shared" si="4"/>
        <v>20</v>
      </c>
      <c r="BN11" s="19"/>
      <c r="BO11" s="166"/>
      <c r="BP11" s="61">
        <f t="shared" si="6"/>
        <v>20</v>
      </c>
      <c r="BQ11" s="62" t="str">
        <f t="shared" si="5"/>
        <v>F</v>
      </c>
      <c r="BR11" s="168">
        <f t="shared" si="7"/>
        <v>2</v>
      </c>
      <c r="BS11" s="124" t="s">
        <v>166</v>
      </c>
      <c r="BT11" s="234"/>
      <c r="BU11" s="65" t="s">
        <v>267</v>
      </c>
    </row>
    <row r="12" spans="1:73" ht="16.5" customHeight="1" x14ac:dyDescent="0.25">
      <c r="A12" s="144">
        <v>5</v>
      </c>
      <c r="B12" s="191" t="s">
        <v>76</v>
      </c>
      <c r="C12" s="16"/>
      <c r="D12" s="175"/>
      <c r="E12" s="13"/>
      <c r="F12" s="13"/>
      <c r="G12" s="13"/>
      <c r="H12" s="13"/>
      <c r="I12" s="13"/>
      <c r="J12" s="74"/>
      <c r="K12" s="70"/>
      <c r="L12" s="14"/>
      <c r="M12" s="13"/>
      <c r="N12" s="14"/>
      <c r="O12" s="13"/>
      <c r="P12" s="15"/>
      <c r="Q12" s="60">
        <f t="shared" si="0"/>
        <v>0</v>
      </c>
      <c r="R12" s="59">
        <f t="shared" si="1"/>
        <v>0</v>
      </c>
      <c r="S12" s="16"/>
      <c r="T12" s="14"/>
      <c r="U12" s="13"/>
      <c r="V12" s="14"/>
      <c r="W12" s="13"/>
      <c r="X12" s="87"/>
      <c r="Y12" s="173"/>
      <c r="Z12" s="14"/>
      <c r="AA12" s="13"/>
      <c r="AB12" s="14"/>
      <c r="AC12" s="13"/>
      <c r="AD12" s="14"/>
      <c r="AE12" s="60">
        <f t="shared" si="2"/>
        <v>0</v>
      </c>
      <c r="AF12" s="59">
        <f t="shared" si="3"/>
        <v>0</v>
      </c>
      <c r="AG12" s="16"/>
      <c r="AH12" s="14"/>
      <c r="AI12" s="167"/>
      <c r="AJ12" s="167"/>
      <c r="AK12" s="167"/>
      <c r="AL12" s="167"/>
      <c r="AM12" s="167"/>
      <c r="AN12" s="95"/>
      <c r="AO12" s="30"/>
      <c r="AP12" s="167"/>
      <c r="AQ12" s="167"/>
      <c r="AR12" s="167"/>
      <c r="AS12" s="14"/>
      <c r="AT12" s="167"/>
      <c r="AU12" s="167"/>
      <c r="AV12" s="167"/>
      <c r="AW12" s="167"/>
      <c r="AX12" s="95"/>
      <c r="AY12" s="19"/>
      <c r="AZ12" s="166"/>
      <c r="BA12" s="166"/>
      <c r="BB12" s="166"/>
      <c r="BC12" s="166"/>
      <c r="BD12" s="166"/>
      <c r="BE12" s="166"/>
      <c r="BF12" s="104"/>
      <c r="BG12" s="166"/>
      <c r="BH12" s="166"/>
      <c r="BI12" s="107"/>
      <c r="BJ12" s="108"/>
      <c r="BK12" s="109"/>
      <c r="BL12" s="33"/>
      <c r="BM12" s="98">
        <f t="shared" si="4"/>
        <v>0</v>
      </c>
      <c r="BN12" s="19"/>
      <c r="BO12" s="166"/>
      <c r="BP12" s="61">
        <f t="shared" si="6"/>
        <v>0</v>
      </c>
      <c r="BQ12" s="62" t="str">
        <f t="shared" si="5"/>
        <v>F</v>
      </c>
      <c r="BR12" s="168">
        <f t="shared" si="7"/>
        <v>2</v>
      </c>
      <c r="BS12" s="124" t="s">
        <v>59</v>
      </c>
      <c r="BT12" s="234"/>
      <c r="BU12" s="65"/>
    </row>
    <row r="13" spans="1:73" ht="15" customHeight="1" x14ac:dyDescent="0.25">
      <c r="A13" s="144">
        <v>6</v>
      </c>
      <c r="B13" s="191" t="s">
        <v>78</v>
      </c>
      <c r="C13" s="16"/>
      <c r="D13" s="175"/>
      <c r="E13" s="13"/>
      <c r="F13" s="13"/>
      <c r="G13" s="13"/>
      <c r="H13" s="13"/>
      <c r="I13" s="13"/>
      <c r="J13" s="74"/>
      <c r="K13" s="70"/>
      <c r="L13" s="14"/>
      <c r="M13" s="13"/>
      <c r="N13" s="14"/>
      <c r="O13" s="13"/>
      <c r="P13" s="15"/>
      <c r="Q13" s="60">
        <f t="shared" si="0"/>
        <v>0</v>
      </c>
      <c r="R13" s="59">
        <f t="shared" si="1"/>
        <v>0</v>
      </c>
      <c r="S13" s="16"/>
      <c r="T13" s="14"/>
      <c r="U13" s="13"/>
      <c r="V13" s="13"/>
      <c r="W13" s="13"/>
      <c r="X13" s="74"/>
      <c r="Y13" s="173"/>
      <c r="Z13" s="13"/>
      <c r="AA13" s="13"/>
      <c r="AB13" s="14"/>
      <c r="AC13" s="13"/>
      <c r="AD13" s="14"/>
      <c r="AE13" s="60">
        <f t="shared" si="2"/>
        <v>0</v>
      </c>
      <c r="AF13" s="59">
        <f t="shared" si="3"/>
        <v>0</v>
      </c>
      <c r="AG13" s="16"/>
      <c r="AH13" s="14"/>
      <c r="AI13" s="167"/>
      <c r="AJ13" s="167"/>
      <c r="AK13" s="167"/>
      <c r="AL13" s="167"/>
      <c r="AM13" s="167"/>
      <c r="AN13" s="95"/>
      <c r="AO13" s="30"/>
      <c r="AP13" s="166"/>
      <c r="AQ13" s="167"/>
      <c r="AR13" s="167"/>
      <c r="AS13" s="14">
        <v>1</v>
      </c>
      <c r="AT13" s="167"/>
      <c r="AU13" s="167"/>
      <c r="AV13" s="167"/>
      <c r="AW13" s="167"/>
      <c r="AX13" s="169"/>
      <c r="AY13" s="19"/>
      <c r="AZ13" s="166"/>
      <c r="BA13" s="166"/>
      <c r="BB13" s="166"/>
      <c r="BC13" s="166"/>
      <c r="BD13" s="166"/>
      <c r="BE13" s="166"/>
      <c r="BF13" s="104"/>
      <c r="BG13" s="166"/>
      <c r="BH13" s="166"/>
      <c r="BI13" s="107"/>
      <c r="BJ13" s="108"/>
      <c r="BK13" s="109"/>
      <c r="BL13" s="33"/>
      <c r="BM13" s="98">
        <f t="shared" si="4"/>
        <v>1</v>
      </c>
      <c r="BN13" s="19"/>
      <c r="BO13" s="166"/>
      <c r="BP13" s="61">
        <f t="shared" si="6"/>
        <v>1</v>
      </c>
      <c r="BQ13" s="62" t="str">
        <f t="shared" si="5"/>
        <v>F</v>
      </c>
      <c r="BR13" s="168">
        <f t="shared" si="7"/>
        <v>2</v>
      </c>
      <c r="BS13" s="124" t="s">
        <v>59</v>
      </c>
      <c r="BT13" s="234"/>
      <c r="BU13" s="65"/>
    </row>
    <row r="14" spans="1:73" ht="14.25" customHeight="1" x14ac:dyDescent="0.25">
      <c r="A14" s="144">
        <v>7</v>
      </c>
      <c r="B14" s="191" t="s">
        <v>77</v>
      </c>
      <c r="C14" s="16"/>
      <c r="D14" s="175"/>
      <c r="E14" s="13"/>
      <c r="F14" s="13"/>
      <c r="G14" s="221"/>
      <c r="H14" s="13"/>
      <c r="I14" s="13"/>
      <c r="J14" s="74"/>
      <c r="K14" s="70"/>
      <c r="L14" s="14"/>
      <c r="M14" s="13"/>
      <c r="N14" s="14"/>
      <c r="O14" s="13">
        <v>5</v>
      </c>
      <c r="P14" s="15">
        <v>5</v>
      </c>
      <c r="Q14" s="60">
        <f t="shared" si="0"/>
        <v>10</v>
      </c>
      <c r="R14" s="59">
        <f t="shared" si="1"/>
        <v>1</v>
      </c>
      <c r="S14" s="16"/>
      <c r="T14" s="14"/>
      <c r="U14" s="13"/>
      <c r="V14" s="13"/>
      <c r="W14" s="13"/>
      <c r="X14" s="74"/>
      <c r="Y14" s="173"/>
      <c r="Z14" s="13"/>
      <c r="AA14" s="13"/>
      <c r="AB14" s="14"/>
      <c r="AC14" s="13"/>
      <c r="AD14" s="14"/>
      <c r="AE14" s="60">
        <f t="shared" si="2"/>
        <v>10</v>
      </c>
      <c r="AF14" s="59">
        <f t="shared" si="3"/>
        <v>0</v>
      </c>
      <c r="AG14" s="16"/>
      <c r="AH14" s="14"/>
      <c r="AI14" s="167"/>
      <c r="AJ14" s="167"/>
      <c r="AK14" s="167"/>
      <c r="AL14" s="167"/>
      <c r="AM14" s="167"/>
      <c r="AN14" s="95"/>
      <c r="AO14" s="30"/>
      <c r="AP14" s="167"/>
      <c r="AQ14" s="167"/>
      <c r="AR14" s="167"/>
      <c r="AS14" s="14"/>
      <c r="AT14" s="167"/>
      <c r="AU14" s="167"/>
      <c r="AV14" s="167"/>
      <c r="AW14" s="167"/>
      <c r="AX14" s="95"/>
      <c r="AY14" s="19"/>
      <c r="AZ14" s="166"/>
      <c r="BA14" s="166"/>
      <c r="BB14" s="166"/>
      <c r="BC14" s="166"/>
      <c r="BD14" s="166"/>
      <c r="BE14" s="166"/>
      <c r="BF14" s="104"/>
      <c r="BG14" s="166"/>
      <c r="BH14" s="166"/>
      <c r="BI14" s="107"/>
      <c r="BJ14" s="108"/>
      <c r="BK14" s="109"/>
      <c r="BL14" s="33"/>
      <c r="BM14" s="98">
        <f t="shared" si="4"/>
        <v>10</v>
      </c>
      <c r="BN14" s="19"/>
      <c r="BO14" s="166"/>
      <c r="BP14" s="61">
        <f t="shared" si="6"/>
        <v>10</v>
      </c>
      <c r="BQ14" s="62" t="str">
        <f t="shared" si="5"/>
        <v>F</v>
      </c>
      <c r="BR14" s="168">
        <f t="shared" si="7"/>
        <v>2</v>
      </c>
      <c r="BS14" s="124" t="s">
        <v>59</v>
      </c>
      <c r="BT14" s="234"/>
      <c r="BU14" s="65" t="s">
        <v>267</v>
      </c>
    </row>
    <row r="15" spans="1:73" ht="15.75" customHeight="1" x14ac:dyDescent="0.25">
      <c r="A15" s="144">
        <v>8</v>
      </c>
      <c r="B15" s="191" t="s">
        <v>79</v>
      </c>
      <c r="C15" s="16"/>
      <c r="D15" s="175"/>
      <c r="E15" s="13"/>
      <c r="F15" s="13"/>
      <c r="G15" s="13"/>
      <c r="H15" s="13"/>
      <c r="I15" s="13"/>
      <c r="J15" s="74"/>
      <c r="K15" s="70"/>
      <c r="L15" s="14"/>
      <c r="M15" s="13"/>
      <c r="N15" s="14"/>
      <c r="O15" s="13"/>
      <c r="P15" s="15"/>
      <c r="Q15" s="60">
        <f t="shared" si="0"/>
        <v>0</v>
      </c>
      <c r="R15" s="59">
        <f t="shared" si="1"/>
        <v>0</v>
      </c>
      <c r="S15" s="16"/>
      <c r="T15" s="14"/>
      <c r="U15" s="13"/>
      <c r="V15" s="13"/>
      <c r="W15" s="13"/>
      <c r="X15" s="74"/>
      <c r="Y15" s="173"/>
      <c r="Z15" s="13"/>
      <c r="AA15" s="13"/>
      <c r="AB15" s="14"/>
      <c r="AC15" s="13"/>
      <c r="AD15" s="14"/>
      <c r="AE15" s="60">
        <f t="shared" si="2"/>
        <v>0</v>
      </c>
      <c r="AF15" s="59">
        <f t="shared" si="3"/>
        <v>0</v>
      </c>
      <c r="AG15" s="16"/>
      <c r="AH15" s="14"/>
      <c r="AI15" s="167"/>
      <c r="AJ15" s="167"/>
      <c r="AK15" s="167"/>
      <c r="AL15" s="167"/>
      <c r="AM15" s="167"/>
      <c r="AN15" s="95"/>
      <c r="AO15" s="30"/>
      <c r="AP15" s="167"/>
      <c r="AQ15" s="167"/>
      <c r="AR15" s="167"/>
      <c r="AS15" s="14"/>
      <c r="AT15" s="167"/>
      <c r="AU15" s="167"/>
      <c r="AV15" s="167"/>
      <c r="AW15" s="167"/>
      <c r="AX15" s="95"/>
      <c r="AY15" s="19"/>
      <c r="AZ15" s="166"/>
      <c r="BA15" s="166"/>
      <c r="BB15" s="166"/>
      <c r="BC15" s="166"/>
      <c r="BD15" s="166"/>
      <c r="BE15" s="166"/>
      <c r="BF15" s="104"/>
      <c r="BG15" s="166"/>
      <c r="BH15" s="166"/>
      <c r="BI15" s="107"/>
      <c r="BJ15" s="108"/>
      <c r="BK15" s="109"/>
      <c r="BL15" s="33"/>
      <c r="BM15" s="98">
        <f t="shared" si="4"/>
        <v>0</v>
      </c>
      <c r="BN15" s="19"/>
      <c r="BO15" s="166"/>
      <c r="BP15" s="61">
        <f t="shared" si="6"/>
        <v>0</v>
      </c>
      <c r="BQ15" s="62" t="str">
        <f t="shared" si="5"/>
        <v>F</v>
      </c>
      <c r="BR15" s="168">
        <f t="shared" si="7"/>
        <v>2</v>
      </c>
      <c r="BS15" s="124" t="s">
        <v>59</v>
      </c>
      <c r="BT15" s="234"/>
      <c r="BU15" s="65"/>
    </row>
    <row r="16" spans="1:73" ht="15.75" customHeight="1" x14ac:dyDescent="0.25">
      <c r="A16" s="145">
        <v>9</v>
      </c>
      <c r="B16" s="191" t="s">
        <v>80</v>
      </c>
      <c r="C16" s="16">
        <v>1</v>
      </c>
      <c r="D16" s="13"/>
      <c r="E16" s="13"/>
      <c r="F16" s="13"/>
      <c r="G16" s="221"/>
      <c r="H16" s="13"/>
      <c r="I16" s="13"/>
      <c r="J16" s="74"/>
      <c r="K16" s="70"/>
      <c r="L16" s="14"/>
      <c r="M16" s="222"/>
      <c r="N16" s="14"/>
      <c r="O16" s="223">
        <v>5</v>
      </c>
      <c r="P16" s="15">
        <v>5</v>
      </c>
      <c r="Q16" s="60">
        <f t="shared" si="0"/>
        <v>11</v>
      </c>
      <c r="R16" s="59">
        <f t="shared" si="1"/>
        <v>1</v>
      </c>
      <c r="S16" s="30"/>
      <c r="T16" s="14"/>
      <c r="U16" s="167"/>
      <c r="V16" s="13"/>
      <c r="W16" s="67"/>
      <c r="X16" s="74"/>
      <c r="Y16" s="173"/>
      <c r="Z16" s="13"/>
      <c r="AA16" s="67"/>
      <c r="AB16" s="14"/>
      <c r="AC16" s="167"/>
      <c r="AD16" s="14"/>
      <c r="AE16" s="60">
        <f t="shared" si="2"/>
        <v>11</v>
      </c>
      <c r="AF16" s="59">
        <f t="shared" si="3"/>
        <v>0</v>
      </c>
      <c r="AG16" s="30"/>
      <c r="AH16" s="14"/>
      <c r="AI16" s="167"/>
      <c r="AJ16" s="167"/>
      <c r="AK16" s="167"/>
      <c r="AL16" s="167"/>
      <c r="AM16" s="167"/>
      <c r="AN16" s="95"/>
      <c r="AO16" s="30"/>
      <c r="AP16" s="167"/>
      <c r="AQ16" s="167"/>
      <c r="AR16" s="167"/>
      <c r="AS16" s="14"/>
      <c r="AT16" s="167"/>
      <c r="AU16" s="167"/>
      <c r="AV16" s="167"/>
      <c r="AW16" s="167"/>
      <c r="AX16" s="95"/>
      <c r="AY16" s="19"/>
      <c r="AZ16" s="166"/>
      <c r="BA16" s="166"/>
      <c r="BB16" s="166"/>
      <c r="BC16" s="166">
        <v>5</v>
      </c>
      <c r="BD16" s="166"/>
      <c r="BE16" s="166"/>
      <c r="BF16" s="104"/>
      <c r="BG16" s="166"/>
      <c r="BH16" s="166"/>
      <c r="BI16" s="107"/>
      <c r="BJ16" s="108"/>
      <c r="BK16" s="109"/>
      <c r="BL16" s="33"/>
      <c r="BM16" s="98">
        <f t="shared" si="4"/>
        <v>16</v>
      </c>
      <c r="BN16" s="19"/>
      <c r="BO16" s="166"/>
      <c r="BP16" s="61">
        <f t="shared" si="6"/>
        <v>16</v>
      </c>
      <c r="BQ16" s="62" t="str">
        <f t="shared" si="5"/>
        <v>F</v>
      </c>
      <c r="BR16" s="168">
        <f t="shared" si="7"/>
        <v>2</v>
      </c>
      <c r="BS16" s="124" t="s">
        <v>235</v>
      </c>
      <c r="BT16" s="234"/>
      <c r="BU16" s="65" t="s">
        <v>269</v>
      </c>
    </row>
    <row r="17" spans="1:73" ht="15.75" customHeight="1" x14ac:dyDescent="0.25">
      <c r="A17" s="188">
        <v>10</v>
      </c>
      <c r="B17" s="191" t="s">
        <v>81</v>
      </c>
      <c r="C17" s="16">
        <v>1</v>
      </c>
      <c r="D17" s="13"/>
      <c r="E17" s="13">
        <v>1</v>
      </c>
      <c r="F17" s="13">
        <v>1</v>
      </c>
      <c r="G17" s="13"/>
      <c r="H17" s="13"/>
      <c r="I17" s="13"/>
      <c r="J17" s="74"/>
      <c r="K17" s="70"/>
      <c r="L17" s="14"/>
      <c r="M17" s="222"/>
      <c r="N17" s="14"/>
      <c r="O17" s="223">
        <v>5</v>
      </c>
      <c r="P17" s="14">
        <v>5</v>
      </c>
      <c r="Q17" s="60">
        <f t="shared" si="0"/>
        <v>13</v>
      </c>
      <c r="R17" s="59">
        <f t="shared" si="1"/>
        <v>1</v>
      </c>
      <c r="S17" s="16">
        <v>3</v>
      </c>
      <c r="T17" s="14"/>
      <c r="U17" s="13"/>
      <c r="V17" s="13"/>
      <c r="W17" s="13"/>
      <c r="X17" s="74"/>
      <c r="Y17" s="173"/>
      <c r="Z17" s="13"/>
      <c r="AA17" s="67"/>
      <c r="AB17" s="14"/>
      <c r="AC17" s="167"/>
      <c r="AD17" s="14"/>
      <c r="AE17" s="60">
        <f t="shared" si="2"/>
        <v>16</v>
      </c>
      <c r="AF17" s="59">
        <f t="shared" si="3"/>
        <v>1</v>
      </c>
      <c r="AG17" s="30"/>
      <c r="AH17" s="14"/>
      <c r="AI17" s="167"/>
      <c r="AJ17" s="167"/>
      <c r="AK17" s="167"/>
      <c r="AL17" s="167"/>
      <c r="AM17" s="167"/>
      <c r="AN17" s="95"/>
      <c r="AO17" s="30"/>
      <c r="AP17" s="167"/>
      <c r="AQ17" s="167"/>
      <c r="AR17" s="167"/>
      <c r="AS17" s="14"/>
      <c r="AT17" s="167"/>
      <c r="AU17" s="167"/>
      <c r="AV17" s="167"/>
      <c r="AW17" s="167"/>
      <c r="AX17" s="95">
        <v>1</v>
      </c>
      <c r="AY17" s="19"/>
      <c r="AZ17" s="166"/>
      <c r="BA17" s="166"/>
      <c r="BB17" s="166"/>
      <c r="BC17" s="166"/>
      <c r="BD17" s="166"/>
      <c r="BE17" s="166"/>
      <c r="BF17" s="104"/>
      <c r="BG17" s="166">
        <v>5</v>
      </c>
      <c r="BH17" s="166"/>
      <c r="BI17" s="107"/>
      <c r="BJ17" s="108"/>
      <c r="BK17" s="109"/>
      <c r="BL17" s="33"/>
      <c r="BM17" s="98">
        <f t="shared" si="4"/>
        <v>22</v>
      </c>
      <c r="BN17" s="19"/>
      <c r="BO17" s="166"/>
      <c r="BP17" s="61">
        <f t="shared" si="6"/>
        <v>22</v>
      </c>
      <c r="BQ17" s="62" t="str">
        <f t="shared" si="5"/>
        <v>F</v>
      </c>
      <c r="BR17" s="168">
        <f t="shared" si="7"/>
        <v>2</v>
      </c>
      <c r="BS17" s="124" t="s">
        <v>236</v>
      </c>
      <c r="BT17" s="234"/>
      <c r="BU17" s="65" t="s">
        <v>268</v>
      </c>
    </row>
    <row r="18" spans="1:73" ht="15.75" customHeight="1" x14ac:dyDescent="0.25">
      <c r="A18" s="189">
        <v>11</v>
      </c>
      <c r="B18" s="191" t="s">
        <v>82</v>
      </c>
      <c r="C18" s="92">
        <v>1</v>
      </c>
      <c r="D18" s="175"/>
      <c r="E18" s="175"/>
      <c r="F18" s="175"/>
      <c r="G18" s="175"/>
      <c r="H18" s="175"/>
      <c r="I18" s="175"/>
      <c r="J18" s="224"/>
      <c r="K18" s="225"/>
      <c r="L18" s="175"/>
      <c r="M18" s="175"/>
      <c r="N18" s="175"/>
      <c r="O18" s="175">
        <v>5</v>
      </c>
      <c r="P18" s="175">
        <v>5</v>
      </c>
      <c r="Q18" s="60">
        <f t="shared" si="0"/>
        <v>11</v>
      </c>
      <c r="R18" s="59">
        <f t="shared" si="1"/>
        <v>1</v>
      </c>
      <c r="S18" s="19"/>
      <c r="T18" s="166"/>
      <c r="U18" s="166"/>
      <c r="V18" s="66">
        <v>4</v>
      </c>
      <c r="W18" s="66"/>
      <c r="X18" s="88"/>
      <c r="Y18" s="85"/>
      <c r="Z18" s="66"/>
      <c r="AA18" s="66"/>
      <c r="AB18" s="166"/>
      <c r="AC18" s="166">
        <v>1</v>
      </c>
      <c r="AD18" s="166"/>
      <c r="AE18" s="60">
        <f t="shared" si="2"/>
        <v>16</v>
      </c>
      <c r="AF18" s="59">
        <f t="shared" si="3"/>
        <v>1</v>
      </c>
      <c r="AG18" s="19"/>
      <c r="AH18" s="166"/>
      <c r="AI18" s="166"/>
      <c r="AJ18" s="166"/>
      <c r="AK18" s="166"/>
      <c r="AL18" s="166"/>
      <c r="AM18" s="166"/>
      <c r="AN18" s="169"/>
      <c r="AO18" s="19"/>
      <c r="AP18" s="166"/>
      <c r="AQ18" s="166"/>
      <c r="AR18" s="166"/>
      <c r="AS18" s="14"/>
      <c r="AT18" s="166"/>
      <c r="AU18" s="166"/>
      <c r="AV18" s="166"/>
      <c r="AW18" s="166">
        <v>1</v>
      </c>
      <c r="AX18" s="169"/>
      <c r="AY18" s="19"/>
      <c r="AZ18" s="166"/>
      <c r="BA18" s="166"/>
      <c r="BB18" s="166"/>
      <c r="BC18" s="166"/>
      <c r="BD18" s="166"/>
      <c r="BE18" s="166"/>
      <c r="BF18" s="104"/>
      <c r="BG18" s="166"/>
      <c r="BH18" s="166"/>
      <c r="BI18" s="107"/>
      <c r="BJ18" s="108"/>
      <c r="BK18" s="109"/>
      <c r="BL18" s="33"/>
      <c r="BM18" s="98">
        <f t="shared" si="4"/>
        <v>17</v>
      </c>
      <c r="BN18" s="19"/>
      <c r="BO18" s="166"/>
      <c r="BP18" s="61">
        <f t="shared" si="6"/>
        <v>17</v>
      </c>
      <c r="BQ18" s="62" t="str">
        <f t="shared" si="5"/>
        <v>F</v>
      </c>
      <c r="BR18" s="168">
        <f t="shared" si="7"/>
        <v>2</v>
      </c>
      <c r="BS18" s="124" t="s">
        <v>167</v>
      </c>
      <c r="BT18" s="234"/>
      <c r="BU18" s="65" t="s">
        <v>270</v>
      </c>
    </row>
    <row r="19" spans="1:73" ht="15.75" customHeight="1" x14ac:dyDescent="0.25">
      <c r="A19" s="189">
        <v>12</v>
      </c>
      <c r="B19" s="191" t="s">
        <v>83</v>
      </c>
      <c r="C19" s="92"/>
      <c r="D19" s="175"/>
      <c r="E19" s="175"/>
      <c r="F19" s="175"/>
      <c r="G19" s="175"/>
      <c r="H19" s="175"/>
      <c r="I19" s="175"/>
      <c r="J19" s="224"/>
      <c r="K19" s="225"/>
      <c r="L19" s="175"/>
      <c r="M19" s="175"/>
      <c r="N19" s="175"/>
      <c r="O19" s="175"/>
      <c r="P19" s="175"/>
      <c r="Q19" s="60">
        <f t="shared" si="0"/>
        <v>0</v>
      </c>
      <c r="R19" s="59">
        <f t="shared" si="1"/>
        <v>0</v>
      </c>
      <c r="S19" s="19"/>
      <c r="T19" s="166"/>
      <c r="U19" s="166"/>
      <c r="V19" s="66"/>
      <c r="W19" s="66"/>
      <c r="X19" s="88"/>
      <c r="Y19" s="85"/>
      <c r="Z19" s="66"/>
      <c r="AA19" s="66"/>
      <c r="AB19" s="166"/>
      <c r="AC19" s="166"/>
      <c r="AD19" s="166"/>
      <c r="AE19" s="60">
        <f t="shared" si="2"/>
        <v>0</v>
      </c>
      <c r="AF19" s="59">
        <f t="shared" si="3"/>
        <v>0</v>
      </c>
      <c r="AG19" s="19"/>
      <c r="AH19" s="166"/>
      <c r="AI19" s="166"/>
      <c r="AJ19" s="166"/>
      <c r="AK19" s="166"/>
      <c r="AL19" s="166"/>
      <c r="AM19" s="166"/>
      <c r="AN19" s="169"/>
      <c r="AO19" s="19"/>
      <c r="AP19" s="166"/>
      <c r="AQ19" s="166"/>
      <c r="AR19" s="166"/>
      <c r="AS19" s="14"/>
      <c r="AT19" s="166"/>
      <c r="AU19" s="166">
        <v>1</v>
      </c>
      <c r="AV19" s="166"/>
      <c r="AW19" s="166"/>
      <c r="AX19" s="169"/>
      <c r="AY19" s="19"/>
      <c r="AZ19" s="166"/>
      <c r="BA19" s="166"/>
      <c r="BB19" s="166"/>
      <c r="BC19" s="166"/>
      <c r="BD19" s="166"/>
      <c r="BE19" s="166"/>
      <c r="BF19" s="104"/>
      <c r="BG19" s="166"/>
      <c r="BH19" s="166"/>
      <c r="BI19" s="107"/>
      <c r="BJ19" s="108"/>
      <c r="BK19" s="109"/>
      <c r="BL19" s="33"/>
      <c r="BM19" s="98">
        <f t="shared" si="4"/>
        <v>1</v>
      </c>
      <c r="BN19" s="19"/>
      <c r="BO19" s="166"/>
      <c r="BP19" s="61">
        <f t="shared" si="6"/>
        <v>1</v>
      </c>
      <c r="BQ19" s="62" t="str">
        <f t="shared" si="5"/>
        <v>F</v>
      </c>
      <c r="BR19" s="168">
        <f t="shared" si="7"/>
        <v>2</v>
      </c>
      <c r="BS19" s="124" t="s">
        <v>59</v>
      </c>
      <c r="BT19" s="234"/>
      <c r="BU19" s="65"/>
    </row>
    <row r="20" spans="1:73" ht="15.75" customHeight="1" x14ac:dyDescent="0.25">
      <c r="A20" s="189">
        <v>13</v>
      </c>
      <c r="B20" s="191" t="s">
        <v>233</v>
      </c>
      <c r="C20" s="92">
        <v>1</v>
      </c>
      <c r="D20" s="175"/>
      <c r="E20" s="175"/>
      <c r="F20" s="175"/>
      <c r="G20" s="175"/>
      <c r="H20" s="175"/>
      <c r="I20" s="175"/>
      <c r="J20" s="224"/>
      <c r="K20" s="225"/>
      <c r="L20" s="175"/>
      <c r="M20" s="175"/>
      <c r="N20" s="20"/>
      <c r="O20" s="20"/>
      <c r="P20" s="20"/>
      <c r="Q20" s="60">
        <f t="shared" si="0"/>
        <v>1</v>
      </c>
      <c r="R20" s="59">
        <f t="shared" si="1"/>
        <v>0</v>
      </c>
      <c r="S20" s="16">
        <v>3</v>
      </c>
      <c r="T20" s="13"/>
      <c r="U20" s="20"/>
      <c r="V20" s="20"/>
      <c r="W20" s="20"/>
      <c r="X20" s="90"/>
      <c r="Y20" s="85"/>
      <c r="Z20" s="66"/>
      <c r="AA20" s="66"/>
      <c r="AB20" s="166"/>
      <c r="AC20" s="166">
        <v>1</v>
      </c>
      <c r="AD20" s="166"/>
      <c r="AE20" s="60">
        <f t="shared" si="2"/>
        <v>5</v>
      </c>
      <c r="AF20" s="59">
        <f t="shared" si="3"/>
        <v>0</v>
      </c>
      <c r="AG20" s="19"/>
      <c r="AH20" s="166"/>
      <c r="AI20" s="166"/>
      <c r="AJ20" s="166"/>
      <c r="AK20" s="166"/>
      <c r="AL20" s="166"/>
      <c r="AM20" s="166"/>
      <c r="AN20" s="169"/>
      <c r="AO20" s="19"/>
      <c r="AP20" s="166"/>
      <c r="AQ20" s="166"/>
      <c r="AR20" s="166"/>
      <c r="AS20" s="14">
        <v>1</v>
      </c>
      <c r="AT20" s="166"/>
      <c r="AU20" s="166"/>
      <c r="AV20" s="166"/>
      <c r="AW20" s="166">
        <v>1</v>
      </c>
      <c r="AX20" s="169" t="s">
        <v>12</v>
      </c>
      <c r="AY20" s="19"/>
      <c r="AZ20" s="166"/>
      <c r="BA20" s="166"/>
      <c r="BB20" s="166"/>
      <c r="BC20" s="166"/>
      <c r="BD20" s="166"/>
      <c r="BE20" s="166"/>
      <c r="BF20" s="104"/>
      <c r="BG20" s="166"/>
      <c r="BH20" s="166"/>
      <c r="BI20" s="107"/>
      <c r="BJ20" s="108"/>
      <c r="BK20" s="109"/>
      <c r="BL20" s="33"/>
      <c r="BM20" s="98">
        <f t="shared" si="4"/>
        <v>7</v>
      </c>
      <c r="BN20" s="19"/>
      <c r="BO20" s="166"/>
      <c r="BP20" s="61">
        <f t="shared" si="6"/>
        <v>7</v>
      </c>
      <c r="BQ20" s="62" t="str">
        <f t="shared" si="5"/>
        <v>F</v>
      </c>
      <c r="BR20" s="168">
        <f t="shared" si="7"/>
        <v>2</v>
      </c>
      <c r="BS20" s="124" t="s">
        <v>177</v>
      </c>
      <c r="BT20" s="234"/>
      <c r="BU20" s="65"/>
    </row>
    <row r="21" spans="1:73" ht="15.75" customHeight="1" x14ac:dyDescent="0.25">
      <c r="A21" s="189">
        <v>14</v>
      </c>
      <c r="B21" s="191" t="s">
        <v>84</v>
      </c>
      <c r="C21" s="21"/>
      <c r="D21" s="22"/>
      <c r="E21" s="22"/>
      <c r="F21" s="22"/>
      <c r="G21" s="22"/>
      <c r="H21" s="22"/>
      <c r="I21" s="22"/>
      <c r="J21" s="75"/>
      <c r="K21" s="72"/>
      <c r="L21" s="22"/>
      <c r="M21" s="22"/>
      <c r="N21" s="175"/>
      <c r="O21" s="175"/>
      <c r="P21" s="175"/>
      <c r="Q21" s="60">
        <f t="shared" si="0"/>
        <v>0</v>
      </c>
      <c r="R21" s="59">
        <f t="shared" si="1"/>
        <v>0</v>
      </c>
      <c r="S21" s="55"/>
      <c r="T21" s="26"/>
      <c r="U21" s="166"/>
      <c r="V21" s="166"/>
      <c r="W21" s="166"/>
      <c r="X21" s="33"/>
      <c r="Y21" s="174"/>
      <c r="Z21" s="166"/>
      <c r="AA21" s="166"/>
      <c r="AB21" s="166"/>
      <c r="AC21" s="166"/>
      <c r="AD21" s="166"/>
      <c r="AE21" s="60">
        <f t="shared" si="2"/>
        <v>0</v>
      </c>
      <c r="AF21" s="59">
        <f t="shared" si="3"/>
        <v>0</v>
      </c>
      <c r="AG21" s="19"/>
      <c r="AH21" s="166"/>
      <c r="AI21" s="166"/>
      <c r="AJ21" s="166"/>
      <c r="AK21" s="166"/>
      <c r="AL21" s="166"/>
      <c r="AM21" s="166"/>
      <c r="AN21" s="169"/>
      <c r="AO21" s="19"/>
      <c r="AP21" s="166"/>
      <c r="AQ21" s="166"/>
      <c r="AR21" s="166"/>
      <c r="AS21" s="14"/>
      <c r="AT21" s="166"/>
      <c r="AU21" s="166"/>
      <c r="AV21" s="166"/>
      <c r="AW21" s="166"/>
      <c r="AX21" s="169"/>
      <c r="AY21" s="19"/>
      <c r="AZ21" s="166"/>
      <c r="BA21" s="166"/>
      <c r="BB21" s="166"/>
      <c r="BC21" s="166"/>
      <c r="BD21" s="166"/>
      <c r="BE21" s="166"/>
      <c r="BF21" s="104"/>
      <c r="BG21" s="166"/>
      <c r="BH21" s="166"/>
      <c r="BI21" s="107"/>
      <c r="BJ21" s="108"/>
      <c r="BK21" s="109"/>
      <c r="BL21" s="33"/>
      <c r="BM21" s="98">
        <f t="shared" si="4"/>
        <v>0</v>
      </c>
      <c r="BN21" s="19"/>
      <c r="BO21" s="166"/>
      <c r="BP21" s="61">
        <f t="shared" si="6"/>
        <v>0</v>
      </c>
      <c r="BQ21" s="62" t="str">
        <f t="shared" si="5"/>
        <v>F</v>
      </c>
      <c r="BR21" s="168">
        <f t="shared" si="7"/>
        <v>2</v>
      </c>
      <c r="BS21" s="124" t="s">
        <v>59</v>
      </c>
      <c r="BT21" s="234"/>
      <c r="BU21" s="65"/>
    </row>
    <row r="22" spans="1:73" ht="15.75" customHeight="1" x14ac:dyDescent="0.25">
      <c r="A22" s="189">
        <v>15</v>
      </c>
      <c r="B22" s="191" t="s">
        <v>85</v>
      </c>
      <c r="C22" s="92"/>
      <c r="D22" s="175"/>
      <c r="E22" s="175"/>
      <c r="F22" s="175">
        <v>1</v>
      </c>
      <c r="G22" s="175"/>
      <c r="H22" s="175"/>
      <c r="I22" s="175"/>
      <c r="J22" s="224"/>
      <c r="K22" s="225"/>
      <c r="L22" s="175"/>
      <c r="M22" s="175"/>
      <c r="N22" s="20"/>
      <c r="O22" s="20">
        <v>5</v>
      </c>
      <c r="P22" s="20">
        <v>5</v>
      </c>
      <c r="Q22" s="60">
        <f t="shared" si="0"/>
        <v>11</v>
      </c>
      <c r="R22" s="59">
        <f t="shared" si="1"/>
        <v>1</v>
      </c>
      <c r="S22" s="16"/>
      <c r="T22" s="27"/>
      <c r="U22" s="166"/>
      <c r="V22" s="166"/>
      <c r="W22" s="28"/>
      <c r="X22" s="33"/>
      <c r="Y22" s="174"/>
      <c r="Z22" s="166"/>
      <c r="AA22" s="166"/>
      <c r="AB22" s="166"/>
      <c r="AC22" s="166"/>
      <c r="AD22" s="166"/>
      <c r="AE22" s="60">
        <f t="shared" si="2"/>
        <v>11</v>
      </c>
      <c r="AF22" s="59">
        <f t="shared" si="3"/>
        <v>0</v>
      </c>
      <c r="AG22" s="19"/>
      <c r="AH22" s="166"/>
      <c r="AI22" s="166"/>
      <c r="AJ22" s="166"/>
      <c r="AK22" s="166"/>
      <c r="AL22" s="166"/>
      <c r="AM22" s="166"/>
      <c r="AN22" s="169"/>
      <c r="AO22" s="19"/>
      <c r="AP22" s="166"/>
      <c r="AQ22" s="166"/>
      <c r="AR22" s="166"/>
      <c r="AS22" s="14"/>
      <c r="AT22" s="166"/>
      <c r="AU22" s="166">
        <v>1</v>
      </c>
      <c r="AV22" s="166"/>
      <c r="AW22" s="166"/>
      <c r="AX22" s="169"/>
      <c r="AY22" s="19"/>
      <c r="AZ22" s="166"/>
      <c r="BA22" s="166"/>
      <c r="BB22" s="166"/>
      <c r="BC22" s="166"/>
      <c r="BD22" s="166"/>
      <c r="BE22" s="166"/>
      <c r="BF22" s="104"/>
      <c r="BG22" s="166"/>
      <c r="BH22" s="166"/>
      <c r="BI22" s="107"/>
      <c r="BJ22" s="108"/>
      <c r="BK22" s="109"/>
      <c r="BL22" s="33"/>
      <c r="BM22" s="98">
        <f t="shared" si="4"/>
        <v>12</v>
      </c>
      <c r="BN22" s="19"/>
      <c r="BO22" s="166"/>
      <c r="BP22" s="61">
        <f t="shared" si="6"/>
        <v>12</v>
      </c>
      <c r="BQ22" s="62" t="str">
        <f t="shared" si="5"/>
        <v>F</v>
      </c>
      <c r="BR22" s="168">
        <f t="shared" si="7"/>
        <v>2</v>
      </c>
      <c r="BS22" s="124" t="s">
        <v>345</v>
      </c>
      <c r="BT22" s="234"/>
      <c r="BU22" s="65"/>
    </row>
    <row r="23" spans="1:73" ht="15.75" customHeight="1" x14ac:dyDescent="0.25">
      <c r="A23" s="189">
        <v>16</v>
      </c>
      <c r="B23" s="191" t="s">
        <v>86</v>
      </c>
      <c r="C23" s="92"/>
      <c r="D23" s="175"/>
      <c r="E23" s="175"/>
      <c r="F23" s="175"/>
      <c r="G23" s="175"/>
      <c r="H23" s="175"/>
      <c r="I23" s="175"/>
      <c r="J23" s="224"/>
      <c r="K23" s="225"/>
      <c r="L23" s="175"/>
      <c r="M23" s="175"/>
      <c r="N23" s="20"/>
      <c r="O23" s="20"/>
      <c r="P23" s="20"/>
      <c r="Q23" s="60">
        <f t="shared" si="0"/>
        <v>0</v>
      </c>
      <c r="R23" s="59">
        <f t="shared" si="1"/>
        <v>0</v>
      </c>
      <c r="S23" s="16"/>
      <c r="T23" s="167"/>
      <c r="U23" s="166"/>
      <c r="V23" s="166"/>
      <c r="W23" s="28"/>
      <c r="X23" s="33"/>
      <c r="Y23" s="174"/>
      <c r="Z23" s="166"/>
      <c r="AA23" s="166"/>
      <c r="AB23" s="166"/>
      <c r="AC23" s="166"/>
      <c r="AD23" s="166"/>
      <c r="AE23" s="60">
        <f t="shared" si="2"/>
        <v>0</v>
      </c>
      <c r="AF23" s="59">
        <f t="shared" si="3"/>
        <v>0</v>
      </c>
      <c r="AG23" s="19"/>
      <c r="AH23" s="166"/>
      <c r="AI23" s="166"/>
      <c r="AJ23" s="166"/>
      <c r="AK23" s="166"/>
      <c r="AL23" s="166"/>
      <c r="AM23" s="166"/>
      <c r="AN23" s="169"/>
      <c r="AO23" s="19"/>
      <c r="AP23" s="166"/>
      <c r="AQ23" s="166"/>
      <c r="AR23" s="166"/>
      <c r="AS23" s="14"/>
      <c r="AT23" s="166"/>
      <c r="AU23" s="166"/>
      <c r="AV23" s="166"/>
      <c r="AW23" s="166"/>
      <c r="AX23" s="169"/>
      <c r="AY23" s="19"/>
      <c r="AZ23" s="166"/>
      <c r="BA23" s="166"/>
      <c r="BB23" s="166"/>
      <c r="BC23" s="166"/>
      <c r="BD23" s="166"/>
      <c r="BE23" s="166"/>
      <c r="BF23" s="104"/>
      <c r="BG23" s="166"/>
      <c r="BH23" s="166"/>
      <c r="BI23" s="107"/>
      <c r="BJ23" s="108"/>
      <c r="BK23" s="109"/>
      <c r="BL23" s="33"/>
      <c r="BM23" s="98">
        <f t="shared" si="4"/>
        <v>0</v>
      </c>
      <c r="BN23" s="19"/>
      <c r="BO23" s="166"/>
      <c r="BP23" s="61">
        <f t="shared" si="6"/>
        <v>0</v>
      </c>
      <c r="BQ23" s="62" t="str">
        <f t="shared" si="5"/>
        <v>F</v>
      </c>
      <c r="BR23" s="168">
        <f t="shared" si="7"/>
        <v>2</v>
      </c>
      <c r="BS23" s="124" t="s">
        <v>59</v>
      </c>
      <c r="BT23" s="234"/>
      <c r="BU23" s="65"/>
    </row>
    <row r="24" spans="1:73" ht="15.75" customHeight="1" x14ac:dyDescent="0.25">
      <c r="A24" s="189">
        <v>17</v>
      </c>
      <c r="B24" s="192" t="s">
        <v>87</v>
      </c>
      <c r="C24" s="19"/>
      <c r="D24" s="166"/>
      <c r="E24" s="166"/>
      <c r="F24" s="166">
        <v>1</v>
      </c>
      <c r="G24" s="166"/>
      <c r="H24" s="166"/>
      <c r="I24" s="166"/>
      <c r="J24" s="33"/>
      <c r="K24" s="174"/>
      <c r="L24" s="166"/>
      <c r="M24" s="166"/>
      <c r="N24" s="23"/>
      <c r="O24" s="23">
        <v>5</v>
      </c>
      <c r="P24" s="23">
        <v>5</v>
      </c>
      <c r="Q24" s="60">
        <f t="shared" si="0"/>
        <v>11</v>
      </c>
      <c r="R24" s="59">
        <f t="shared" si="1"/>
        <v>1</v>
      </c>
      <c r="S24" s="16"/>
      <c r="T24" s="167"/>
      <c r="U24" s="166"/>
      <c r="V24" s="166"/>
      <c r="W24" s="28"/>
      <c r="X24" s="33"/>
      <c r="Y24" s="174"/>
      <c r="Z24" s="166"/>
      <c r="AA24" s="166"/>
      <c r="AB24" s="166"/>
      <c r="AC24" s="166"/>
      <c r="AD24" s="166"/>
      <c r="AE24" s="60">
        <f t="shared" si="2"/>
        <v>11</v>
      </c>
      <c r="AF24" s="59">
        <f t="shared" si="3"/>
        <v>0</v>
      </c>
      <c r="AG24" s="19"/>
      <c r="AH24" s="166"/>
      <c r="AI24" s="166"/>
      <c r="AJ24" s="166"/>
      <c r="AK24" s="166"/>
      <c r="AL24" s="166"/>
      <c r="AM24" s="166"/>
      <c r="AN24" s="169"/>
      <c r="AO24" s="19"/>
      <c r="AP24" s="166"/>
      <c r="AQ24" s="166"/>
      <c r="AR24" s="166"/>
      <c r="AS24" s="14"/>
      <c r="AT24" s="166"/>
      <c r="AU24" s="166"/>
      <c r="AV24" s="166"/>
      <c r="AW24" s="166"/>
      <c r="AX24" s="169"/>
      <c r="AY24" s="19"/>
      <c r="AZ24" s="166"/>
      <c r="BA24" s="166"/>
      <c r="BB24" s="166"/>
      <c r="BC24" s="166"/>
      <c r="BD24" s="166"/>
      <c r="BE24" s="166"/>
      <c r="BF24" s="104"/>
      <c r="BG24" s="166"/>
      <c r="BH24" s="166"/>
      <c r="BI24" s="107"/>
      <c r="BJ24" s="108"/>
      <c r="BK24" s="109"/>
      <c r="BL24" s="33"/>
      <c r="BM24" s="98">
        <f t="shared" si="4"/>
        <v>11</v>
      </c>
      <c r="BN24" s="19"/>
      <c r="BO24" s="166"/>
      <c r="BP24" s="61">
        <f t="shared" si="6"/>
        <v>11</v>
      </c>
      <c r="BQ24" s="62" t="str">
        <f t="shared" si="5"/>
        <v>F</v>
      </c>
      <c r="BR24" s="168">
        <f t="shared" si="7"/>
        <v>2</v>
      </c>
      <c r="BS24" s="124" t="s">
        <v>59</v>
      </c>
      <c r="BT24" s="234"/>
      <c r="BU24" s="65"/>
    </row>
    <row r="25" spans="1:73" ht="15.75" customHeight="1" x14ac:dyDescent="0.25">
      <c r="A25" s="189">
        <v>18</v>
      </c>
      <c r="B25" s="191" t="s">
        <v>88</v>
      </c>
      <c r="C25" s="19"/>
      <c r="D25" s="166"/>
      <c r="E25" s="166"/>
      <c r="F25" s="166"/>
      <c r="G25" s="166"/>
      <c r="H25" s="166"/>
      <c r="I25" s="166"/>
      <c r="J25" s="33"/>
      <c r="K25" s="174"/>
      <c r="L25" s="166"/>
      <c r="M25" s="166"/>
      <c r="N25" s="23"/>
      <c r="O25" s="23">
        <v>5</v>
      </c>
      <c r="P25" s="23">
        <v>5</v>
      </c>
      <c r="Q25" s="60">
        <f t="shared" si="0"/>
        <v>10</v>
      </c>
      <c r="R25" s="59">
        <f t="shared" si="1"/>
        <v>1</v>
      </c>
      <c r="S25" s="16"/>
      <c r="T25" s="167"/>
      <c r="U25" s="166"/>
      <c r="V25" s="29"/>
      <c r="W25" s="28"/>
      <c r="X25" s="33"/>
      <c r="Y25" s="174"/>
      <c r="Z25" s="166"/>
      <c r="AA25" s="166"/>
      <c r="AB25" s="166"/>
      <c r="AC25" s="166"/>
      <c r="AD25" s="166"/>
      <c r="AE25" s="60">
        <f t="shared" si="2"/>
        <v>10</v>
      </c>
      <c r="AF25" s="59">
        <f t="shared" si="3"/>
        <v>0</v>
      </c>
      <c r="AG25" s="19"/>
      <c r="AH25" s="166"/>
      <c r="AI25" s="166"/>
      <c r="AJ25" s="166"/>
      <c r="AK25" s="166"/>
      <c r="AL25" s="166"/>
      <c r="AM25" s="166"/>
      <c r="AN25" s="169"/>
      <c r="AO25" s="19"/>
      <c r="AP25" s="166"/>
      <c r="AQ25" s="166"/>
      <c r="AR25" s="166"/>
      <c r="AS25" s="14"/>
      <c r="AT25" s="166"/>
      <c r="AU25" s="166"/>
      <c r="AV25" s="166"/>
      <c r="AW25" s="166"/>
      <c r="AX25" s="169"/>
      <c r="AY25" s="19"/>
      <c r="AZ25" s="166"/>
      <c r="BA25" s="166"/>
      <c r="BB25" s="166"/>
      <c r="BC25" s="166"/>
      <c r="BD25" s="166"/>
      <c r="BE25" s="166"/>
      <c r="BF25" s="104"/>
      <c r="BG25" s="166"/>
      <c r="BH25" s="166"/>
      <c r="BI25" s="107"/>
      <c r="BJ25" s="108"/>
      <c r="BK25" s="109"/>
      <c r="BL25" s="33"/>
      <c r="BM25" s="98">
        <f t="shared" si="4"/>
        <v>10</v>
      </c>
      <c r="BN25" s="19"/>
      <c r="BO25" s="166"/>
      <c r="BP25" s="61">
        <f t="shared" si="6"/>
        <v>10</v>
      </c>
      <c r="BQ25" s="62" t="str">
        <f t="shared" si="5"/>
        <v>F</v>
      </c>
      <c r="BR25" s="168">
        <f t="shared" si="7"/>
        <v>2</v>
      </c>
      <c r="BS25" s="124" t="s">
        <v>59</v>
      </c>
      <c r="BT25" s="234"/>
      <c r="BU25" s="65" t="s">
        <v>269</v>
      </c>
    </row>
    <row r="26" spans="1:73" ht="15.75" customHeight="1" x14ac:dyDescent="0.25">
      <c r="A26" s="189">
        <v>19</v>
      </c>
      <c r="B26" s="191" t="s">
        <v>89</v>
      </c>
      <c r="C26" s="19"/>
      <c r="D26" s="166"/>
      <c r="E26" s="166"/>
      <c r="F26" s="166"/>
      <c r="G26" s="166"/>
      <c r="H26" s="166"/>
      <c r="I26" s="166"/>
      <c r="J26" s="33"/>
      <c r="K26" s="174"/>
      <c r="L26" s="166"/>
      <c r="M26" s="166"/>
      <c r="N26" s="23"/>
      <c r="O26" s="23"/>
      <c r="P26" s="23"/>
      <c r="Q26" s="60">
        <f t="shared" si="0"/>
        <v>0</v>
      </c>
      <c r="R26" s="59">
        <f t="shared" si="1"/>
        <v>0</v>
      </c>
      <c r="S26" s="16"/>
      <c r="T26" s="167"/>
      <c r="U26" s="166"/>
      <c r="V26" s="29"/>
      <c r="W26" s="28"/>
      <c r="X26" s="33"/>
      <c r="Y26" s="174"/>
      <c r="Z26" s="166"/>
      <c r="AA26" s="166"/>
      <c r="AB26" s="166"/>
      <c r="AC26" s="166"/>
      <c r="AD26" s="166"/>
      <c r="AE26" s="60">
        <f t="shared" si="2"/>
        <v>0</v>
      </c>
      <c r="AF26" s="59">
        <f t="shared" si="3"/>
        <v>0</v>
      </c>
      <c r="AG26" s="19"/>
      <c r="AH26" s="166"/>
      <c r="AI26" s="166"/>
      <c r="AJ26" s="166"/>
      <c r="AK26" s="166"/>
      <c r="AL26" s="166"/>
      <c r="AM26" s="166"/>
      <c r="AN26" s="169"/>
      <c r="AO26" s="19"/>
      <c r="AP26" s="166"/>
      <c r="AQ26" s="166"/>
      <c r="AR26" s="166"/>
      <c r="AS26" s="14"/>
      <c r="AT26" s="166"/>
      <c r="AU26" s="166"/>
      <c r="AV26" s="166"/>
      <c r="AW26" s="166"/>
      <c r="AX26" s="169"/>
      <c r="AY26" s="19"/>
      <c r="AZ26" s="166"/>
      <c r="BA26" s="166"/>
      <c r="BB26" s="166"/>
      <c r="BC26" s="166"/>
      <c r="BD26" s="166"/>
      <c r="BE26" s="166"/>
      <c r="BF26" s="104"/>
      <c r="BG26" s="166"/>
      <c r="BH26" s="166"/>
      <c r="BI26" s="107"/>
      <c r="BJ26" s="108"/>
      <c r="BK26" s="109"/>
      <c r="BL26" s="33"/>
      <c r="BM26" s="98">
        <f t="shared" si="4"/>
        <v>0</v>
      </c>
      <c r="BN26" s="19"/>
      <c r="BO26" s="166"/>
      <c r="BP26" s="61">
        <f t="shared" si="6"/>
        <v>0</v>
      </c>
      <c r="BQ26" s="62" t="str">
        <f t="shared" si="5"/>
        <v>F</v>
      </c>
      <c r="BR26" s="168">
        <f t="shared" si="7"/>
        <v>2</v>
      </c>
      <c r="BS26" s="124" t="s">
        <v>59</v>
      </c>
      <c r="BT26" s="234"/>
      <c r="BU26" s="65"/>
    </row>
    <row r="27" spans="1:73" ht="15.75" customHeight="1" x14ac:dyDescent="0.25">
      <c r="A27" s="189">
        <v>20</v>
      </c>
      <c r="B27" s="191" t="s">
        <v>90</v>
      </c>
      <c r="C27" s="19">
        <v>1</v>
      </c>
      <c r="D27" s="166"/>
      <c r="E27" s="166"/>
      <c r="F27" s="166"/>
      <c r="G27" s="166"/>
      <c r="H27" s="166"/>
      <c r="I27" s="166"/>
      <c r="J27" s="33"/>
      <c r="K27" s="174"/>
      <c r="L27" s="166"/>
      <c r="M27" s="166"/>
      <c r="N27" s="23"/>
      <c r="O27" s="23">
        <v>4</v>
      </c>
      <c r="P27" s="23">
        <v>5</v>
      </c>
      <c r="Q27" s="60">
        <f t="shared" si="0"/>
        <v>10</v>
      </c>
      <c r="R27" s="59">
        <f t="shared" si="1"/>
        <v>1</v>
      </c>
      <c r="S27" s="91">
        <v>3</v>
      </c>
      <c r="T27" s="167"/>
      <c r="U27" s="166"/>
      <c r="V27" s="166">
        <v>5</v>
      </c>
      <c r="W27" s="28"/>
      <c r="X27" s="33"/>
      <c r="Y27" s="174"/>
      <c r="Z27" s="166"/>
      <c r="AA27" s="166"/>
      <c r="AB27" s="166"/>
      <c r="AC27" s="166"/>
      <c r="AD27" s="166"/>
      <c r="AE27" s="60">
        <f t="shared" si="2"/>
        <v>18</v>
      </c>
      <c r="AF27" s="59">
        <f t="shared" si="3"/>
        <v>1</v>
      </c>
      <c r="AG27" s="19"/>
      <c r="AH27" s="166"/>
      <c r="AI27" s="166"/>
      <c r="AJ27" s="166"/>
      <c r="AK27" s="166"/>
      <c r="AL27" s="166"/>
      <c r="AM27" s="166"/>
      <c r="AN27" s="169"/>
      <c r="AO27" s="19"/>
      <c r="AP27" s="166"/>
      <c r="AQ27" s="166"/>
      <c r="AR27" s="166"/>
      <c r="AS27" s="14">
        <v>1</v>
      </c>
      <c r="AT27" s="166"/>
      <c r="AU27" s="166"/>
      <c r="AV27" s="166"/>
      <c r="AW27" s="166"/>
      <c r="AX27" s="169"/>
      <c r="AY27" s="165"/>
      <c r="AZ27" s="163"/>
      <c r="BA27" s="163"/>
      <c r="BB27" s="163"/>
      <c r="BC27" s="163"/>
      <c r="BD27" s="163"/>
      <c r="BE27" s="163"/>
      <c r="BF27" s="105"/>
      <c r="BG27" s="163"/>
      <c r="BH27" s="163"/>
      <c r="BI27" s="110"/>
      <c r="BJ27" s="111"/>
      <c r="BK27" s="112"/>
      <c r="BL27" s="164"/>
      <c r="BM27" s="98">
        <f t="shared" si="4"/>
        <v>19</v>
      </c>
      <c r="BN27" s="19"/>
      <c r="BO27" s="166"/>
      <c r="BP27" s="61">
        <f t="shared" si="6"/>
        <v>19</v>
      </c>
      <c r="BQ27" s="62" t="str">
        <f t="shared" si="5"/>
        <v>F</v>
      </c>
      <c r="BR27" s="168">
        <f t="shared" si="7"/>
        <v>2</v>
      </c>
      <c r="BS27" s="124" t="s">
        <v>237</v>
      </c>
      <c r="BT27" s="234"/>
      <c r="BU27" s="65" t="s">
        <v>267</v>
      </c>
    </row>
    <row r="28" spans="1:73" ht="15.75" customHeight="1" x14ac:dyDescent="0.25">
      <c r="A28" s="189">
        <v>21</v>
      </c>
      <c r="B28" s="191" t="s">
        <v>91</v>
      </c>
      <c r="C28" s="19">
        <v>1</v>
      </c>
      <c r="D28" s="166"/>
      <c r="E28" s="166">
        <v>1</v>
      </c>
      <c r="F28" s="166"/>
      <c r="G28" s="166"/>
      <c r="H28" s="166"/>
      <c r="I28" s="166"/>
      <c r="J28" s="33"/>
      <c r="K28" s="174"/>
      <c r="L28" s="166"/>
      <c r="M28" s="166"/>
      <c r="N28" s="23"/>
      <c r="O28" s="23"/>
      <c r="P28" s="23"/>
      <c r="Q28" s="60">
        <f t="shared" si="0"/>
        <v>2</v>
      </c>
      <c r="R28" s="59">
        <f t="shared" si="1"/>
        <v>0</v>
      </c>
      <c r="S28" s="16"/>
      <c r="T28" s="167"/>
      <c r="U28" s="166"/>
      <c r="V28" s="29"/>
      <c r="W28" s="28"/>
      <c r="X28" s="33"/>
      <c r="Y28" s="174"/>
      <c r="Z28" s="166"/>
      <c r="AA28" s="166"/>
      <c r="AB28" s="166"/>
      <c r="AC28" s="166">
        <v>1</v>
      </c>
      <c r="AD28" s="166"/>
      <c r="AE28" s="60">
        <f t="shared" si="2"/>
        <v>3</v>
      </c>
      <c r="AF28" s="59">
        <f t="shared" si="3"/>
        <v>0</v>
      </c>
      <c r="AG28" s="19"/>
      <c r="AH28" s="166"/>
      <c r="AI28" s="166"/>
      <c r="AJ28" s="166"/>
      <c r="AK28" s="166"/>
      <c r="AL28" s="166"/>
      <c r="AM28" s="166"/>
      <c r="AN28" s="169"/>
      <c r="AO28" s="19"/>
      <c r="AP28" s="166"/>
      <c r="AQ28" s="166"/>
      <c r="AR28" s="166"/>
      <c r="AS28" s="14"/>
      <c r="AT28" s="166"/>
      <c r="AU28" s="166">
        <v>1</v>
      </c>
      <c r="AV28" s="166"/>
      <c r="AW28" s="166"/>
      <c r="AX28" s="169"/>
      <c r="AY28" s="19"/>
      <c r="AZ28" s="166"/>
      <c r="BA28" s="166"/>
      <c r="BB28" s="166"/>
      <c r="BC28" s="166"/>
      <c r="BD28" s="166"/>
      <c r="BE28" s="166"/>
      <c r="BF28" s="104"/>
      <c r="BG28" s="166"/>
      <c r="BH28" s="166"/>
      <c r="BI28" s="107"/>
      <c r="BJ28" s="108"/>
      <c r="BK28" s="109"/>
      <c r="BL28" s="33"/>
      <c r="BM28" s="98">
        <f t="shared" si="4"/>
        <v>4</v>
      </c>
      <c r="BN28" s="19"/>
      <c r="BO28" s="166"/>
      <c r="BP28" s="61">
        <f t="shared" si="6"/>
        <v>4</v>
      </c>
      <c r="BQ28" s="62" t="str">
        <f t="shared" si="5"/>
        <v>F</v>
      </c>
      <c r="BR28" s="168">
        <f t="shared" si="7"/>
        <v>2</v>
      </c>
      <c r="BS28" s="124" t="s">
        <v>238</v>
      </c>
      <c r="BT28" s="234"/>
      <c r="BU28" s="65"/>
    </row>
    <row r="29" spans="1:73" ht="15.75" customHeight="1" x14ac:dyDescent="0.25">
      <c r="A29" s="189">
        <v>22</v>
      </c>
      <c r="B29" s="191" t="s">
        <v>92</v>
      </c>
      <c r="C29" s="19"/>
      <c r="D29" s="166"/>
      <c r="E29" s="166"/>
      <c r="F29" s="166"/>
      <c r="G29" s="166"/>
      <c r="H29" s="166"/>
      <c r="I29" s="166"/>
      <c r="J29" s="33"/>
      <c r="K29" s="174"/>
      <c r="L29" s="166"/>
      <c r="M29" s="166"/>
      <c r="N29" s="23"/>
      <c r="O29" s="23"/>
      <c r="P29" s="23"/>
      <c r="Q29" s="60">
        <f t="shared" si="0"/>
        <v>0</v>
      </c>
      <c r="R29" s="59">
        <f t="shared" si="1"/>
        <v>0</v>
      </c>
      <c r="S29" s="16"/>
      <c r="T29" s="167"/>
      <c r="U29" s="166"/>
      <c r="V29" s="166"/>
      <c r="W29" s="28"/>
      <c r="X29" s="33"/>
      <c r="Y29" s="174"/>
      <c r="Z29" s="166"/>
      <c r="AA29" s="166"/>
      <c r="AB29" s="166"/>
      <c r="AC29" s="166"/>
      <c r="AD29" s="166"/>
      <c r="AE29" s="60">
        <f t="shared" si="2"/>
        <v>0</v>
      </c>
      <c r="AF29" s="59">
        <f t="shared" si="3"/>
        <v>0</v>
      </c>
      <c r="AG29" s="19"/>
      <c r="AH29" s="166"/>
      <c r="AI29" s="166"/>
      <c r="AJ29" s="166"/>
      <c r="AK29" s="166"/>
      <c r="AL29" s="166"/>
      <c r="AM29" s="166"/>
      <c r="AN29" s="169"/>
      <c r="AO29" s="19"/>
      <c r="AP29" s="166"/>
      <c r="AQ29" s="166"/>
      <c r="AR29" s="166"/>
      <c r="AS29" s="14"/>
      <c r="AT29" s="166"/>
      <c r="AU29" s="166"/>
      <c r="AV29" s="166"/>
      <c r="AW29" s="166"/>
      <c r="AX29" s="169"/>
      <c r="AY29" s="19"/>
      <c r="AZ29" s="166"/>
      <c r="BA29" s="166"/>
      <c r="BB29" s="166"/>
      <c r="BC29" s="166"/>
      <c r="BD29" s="166"/>
      <c r="BE29" s="166"/>
      <c r="BF29" s="104"/>
      <c r="BG29" s="166"/>
      <c r="BH29" s="166"/>
      <c r="BI29" s="107"/>
      <c r="BJ29" s="108"/>
      <c r="BK29" s="109"/>
      <c r="BL29" s="33"/>
      <c r="BM29" s="98">
        <f t="shared" si="4"/>
        <v>0</v>
      </c>
      <c r="BN29" s="19"/>
      <c r="BO29" s="166"/>
      <c r="BP29" s="61">
        <f t="shared" si="6"/>
        <v>0</v>
      </c>
      <c r="BQ29" s="62" t="str">
        <f t="shared" si="5"/>
        <v>F</v>
      </c>
      <c r="BR29" s="168">
        <f t="shared" si="7"/>
        <v>2</v>
      </c>
      <c r="BS29" s="124" t="s">
        <v>59</v>
      </c>
      <c r="BT29" s="234"/>
      <c r="BU29" s="65"/>
    </row>
    <row r="30" spans="1:73" ht="15.75" customHeight="1" x14ac:dyDescent="0.25">
      <c r="A30" s="189">
        <v>23</v>
      </c>
      <c r="B30" s="195" t="s">
        <v>93</v>
      </c>
      <c r="C30" s="19"/>
      <c r="D30" s="166"/>
      <c r="E30" s="166"/>
      <c r="F30" s="166"/>
      <c r="G30" s="166"/>
      <c r="H30" s="166"/>
      <c r="I30" s="166"/>
      <c r="J30" s="33"/>
      <c r="K30" s="174"/>
      <c r="L30" s="166"/>
      <c r="M30" s="166"/>
      <c r="N30" s="175"/>
      <c r="O30" s="175"/>
      <c r="P30" s="175"/>
      <c r="Q30" s="60">
        <f t="shared" si="0"/>
        <v>0</v>
      </c>
      <c r="R30" s="59">
        <f t="shared" si="1"/>
        <v>0</v>
      </c>
      <c r="S30" s="92"/>
      <c r="T30" s="167"/>
      <c r="U30" s="166"/>
      <c r="V30" s="29"/>
      <c r="W30" s="166"/>
      <c r="X30" s="33"/>
      <c r="Y30" s="174"/>
      <c r="Z30" s="166"/>
      <c r="AA30" s="166"/>
      <c r="AB30" s="166"/>
      <c r="AC30" s="166"/>
      <c r="AD30" s="166"/>
      <c r="AE30" s="60">
        <f t="shared" si="2"/>
        <v>0</v>
      </c>
      <c r="AF30" s="59">
        <f t="shared" si="3"/>
        <v>0</v>
      </c>
      <c r="AG30" s="19"/>
      <c r="AH30" s="166"/>
      <c r="AI30" s="166"/>
      <c r="AJ30" s="166"/>
      <c r="AK30" s="166"/>
      <c r="AL30" s="166"/>
      <c r="AM30" s="166"/>
      <c r="AN30" s="169"/>
      <c r="AO30" s="19"/>
      <c r="AP30" s="166"/>
      <c r="AQ30" s="166"/>
      <c r="AR30" s="166"/>
      <c r="AS30" s="14"/>
      <c r="AT30" s="166"/>
      <c r="AU30" s="166"/>
      <c r="AV30" s="166"/>
      <c r="AW30" s="166"/>
      <c r="AX30" s="169"/>
      <c r="AY30" s="19"/>
      <c r="AZ30" s="166"/>
      <c r="BA30" s="166"/>
      <c r="BB30" s="166"/>
      <c r="BC30" s="166"/>
      <c r="BD30" s="166"/>
      <c r="BE30" s="166"/>
      <c r="BF30" s="104"/>
      <c r="BG30" s="166"/>
      <c r="BH30" s="166"/>
      <c r="BI30" s="107"/>
      <c r="BJ30" s="108"/>
      <c r="BK30" s="109"/>
      <c r="BL30" s="33"/>
      <c r="BM30" s="98">
        <f t="shared" si="4"/>
        <v>0</v>
      </c>
      <c r="BN30" s="19"/>
      <c r="BO30" s="166"/>
      <c r="BP30" s="61">
        <f t="shared" si="6"/>
        <v>0</v>
      </c>
      <c r="BQ30" s="62" t="str">
        <f t="shared" si="5"/>
        <v>F</v>
      </c>
      <c r="BR30" s="168">
        <f t="shared" si="7"/>
        <v>2</v>
      </c>
      <c r="BS30" s="124" t="s">
        <v>59</v>
      </c>
      <c r="BT30" s="234"/>
      <c r="BU30" s="65"/>
    </row>
    <row r="31" spans="1:73" ht="15.75" customHeight="1" thickBot="1" x14ac:dyDescent="0.3">
      <c r="A31" s="190"/>
      <c r="B31" s="178" t="s">
        <v>271</v>
      </c>
      <c r="C31" s="24"/>
      <c r="D31" s="25"/>
      <c r="E31" s="25"/>
      <c r="F31" s="25">
        <v>1</v>
      </c>
      <c r="G31" s="25"/>
      <c r="H31" s="25"/>
      <c r="I31" s="25"/>
      <c r="J31" s="34"/>
      <c r="K31" s="73"/>
      <c r="L31" s="25"/>
      <c r="M31" s="25"/>
      <c r="N31" s="181"/>
      <c r="O31" s="181">
        <v>5</v>
      </c>
      <c r="P31" s="181">
        <v>5</v>
      </c>
      <c r="Q31" s="140">
        <f t="shared" si="0"/>
        <v>11</v>
      </c>
      <c r="R31" s="125">
        <f t="shared" si="1"/>
        <v>1</v>
      </c>
      <c r="S31" s="182"/>
      <c r="T31" s="183"/>
      <c r="U31" s="25"/>
      <c r="V31" s="25"/>
      <c r="W31" s="184"/>
      <c r="X31" s="34"/>
      <c r="Y31" s="73"/>
      <c r="Z31" s="25"/>
      <c r="AA31" s="25"/>
      <c r="AB31" s="25"/>
      <c r="AC31" s="25">
        <v>1</v>
      </c>
      <c r="AD31" s="25"/>
      <c r="AE31" s="140">
        <f t="shared" si="2"/>
        <v>12</v>
      </c>
      <c r="AF31" s="125">
        <f t="shared" si="3"/>
        <v>0</v>
      </c>
      <c r="AG31" s="24"/>
      <c r="AH31" s="25"/>
      <c r="AI31" s="25"/>
      <c r="AJ31" s="25"/>
      <c r="AK31" s="25"/>
      <c r="AL31" s="25"/>
      <c r="AM31" s="25"/>
      <c r="AN31" s="64"/>
      <c r="AO31" s="24"/>
      <c r="AP31" s="25"/>
      <c r="AQ31" s="25">
        <v>1</v>
      </c>
      <c r="AR31" s="25"/>
      <c r="AS31" s="14"/>
      <c r="AT31" s="25"/>
      <c r="AU31" s="25">
        <v>1</v>
      </c>
      <c r="AV31" s="25"/>
      <c r="AW31" s="25">
        <v>1</v>
      </c>
      <c r="AX31" s="64">
        <v>1</v>
      </c>
      <c r="AY31" s="24"/>
      <c r="AZ31" s="25"/>
      <c r="BA31" s="25"/>
      <c r="BB31" s="25"/>
      <c r="BC31" s="25"/>
      <c r="BD31" s="25"/>
      <c r="BE31" s="25"/>
      <c r="BF31" s="106"/>
      <c r="BG31" s="25"/>
      <c r="BH31" s="25"/>
      <c r="BI31" s="113"/>
      <c r="BJ31" s="114"/>
      <c r="BK31" s="115"/>
      <c r="BL31" s="34"/>
      <c r="BM31" s="126">
        <f t="shared" si="4"/>
        <v>16</v>
      </c>
      <c r="BN31" s="24"/>
      <c r="BO31" s="25"/>
      <c r="BP31" s="127">
        <f t="shared" si="6"/>
        <v>16</v>
      </c>
      <c r="BQ31" s="128" t="str">
        <f t="shared" si="5"/>
        <v>F</v>
      </c>
      <c r="BR31" s="129">
        <f t="shared" si="7"/>
        <v>2</v>
      </c>
      <c r="BS31" s="141" t="s">
        <v>59</v>
      </c>
      <c r="BT31" s="235"/>
      <c r="BU31" s="236"/>
    </row>
    <row r="32" spans="1:73" ht="15.75" customHeight="1" x14ac:dyDescent="0.25">
      <c r="B32" s="11" t="s">
        <v>297</v>
      </c>
      <c r="W32" s="158"/>
      <c r="X32" s="10"/>
      <c r="AC32" s="151">
        <v>1</v>
      </c>
      <c r="AK32" s="151" t="s">
        <v>349</v>
      </c>
      <c r="AU32" s="281"/>
      <c r="BM32" s="151">
        <f t="shared" si="4"/>
        <v>0</v>
      </c>
    </row>
    <row r="33" spans="2:37" ht="15.75" x14ac:dyDescent="0.25">
      <c r="B33" s="11"/>
      <c r="W33" s="158"/>
      <c r="X33" s="10"/>
      <c r="AK33" s="151" t="s">
        <v>346</v>
      </c>
    </row>
    <row r="34" spans="2:37" ht="15.75" customHeight="1" x14ac:dyDescent="0.25">
      <c r="B34" s="11"/>
      <c r="W34" s="158"/>
      <c r="X34" s="10"/>
      <c r="AK34" s="151" t="s">
        <v>347</v>
      </c>
    </row>
    <row r="35" spans="2:37" ht="15.75" customHeight="1" x14ac:dyDescent="0.25">
      <c r="B35" s="11"/>
      <c r="W35" s="158"/>
      <c r="X35" s="10"/>
      <c r="AK35" s="151" t="s">
        <v>348</v>
      </c>
    </row>
    <row r="36" spans="2:37" ht="15.75" customHeight="1" x14ac:dyDescent="0.25">
      <c r="B36" s="11"/>
      <c r="W36" s="158"/>
      <c r="X36" s="10"/>
    </row>
    <row r="37" spans="2:37" ht="16.5" customHeight="1" x14ac:dyDescent="0.25">
      <c r="B37" s="11"/>
    </row>
    <row r="38" spans="2:37" ht="15.75" x14ac:dyDescent="0.25">
      <c r="B38" s="11"/>
    </row>
    <row r="39" spans="2:37" ht="15.75" x14ac:dyDescent="0.25">
      <c r="B39" s="11"/>
    </row>
    <row r="40" spans="2:37" ht="15.75" x14ac:dyDescent="0.25">
      <c r="B40" s="12"/>
    </row>
    <row r="41" spans="2:37" ht="15.75" x14ac:dyDescent="0.25">
      <c r="B41" s="12"/>
    </row>
    <row r="42" spans="2:37" x14ac:dyDescent="0.25">
      <c r="B42" s="170"/>
    </row>
    <row r="43" spans="2:37" x14ac:dyDescent="0.25">
      <c r="B43" s="171"/>
    </row>
    <row r="44" spans="2:37" x14ac:dyDescent="0.25">
      <c r="B44" s="170"/>
    </row>
    <row r="45" spans="2:37" ht="15.75" x14ac:dyDescent="0.25">
      <c r="B45" s="9"/>
    </row>
  </sheetData>
  <mergeCells count="3">
    <mergeCell ref="R6:R7"/>
    <mergeCell ref="AF6:AF7"/>
    <mergeCell ref="BN7:BO7"/>
  </mergeCells>
  <hyperlinks>
    <hyperlink ref="BE1" r:id="rId1"/>
    <hyperlink ref="BE2" r:id="rId2" display="http://dispace.edu.nstu.ru/didesk/course/show/1033"/>
    <hyperlink ref="BE3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ЮФ-01</vt:lpstr>
      <vt:lpstr>ЮФ-02</vt:lpstr>
      <vt:lpstr>ЮФ-03</vt:lpstr>
      <vt:lpstr>ЮФз-01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2012-12-15T16:10:19Z</dcterms:created>
  <dcterms:modified xsi:type="dcterms:W3CDTF">2014-06-09T01:38:37Z</dcterms:modified>
</cp:coreProperties>
</file>